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6"/>
  <workbookPr/>
  <mc:AlternateContent xmlns:mc="http://schemas.openxmlformats.org/markup-compatibility/2006">
    <mc:Choice Requires="x15">
      <x15ac:absPath xmlns:x15ac="http://schemas.microsoft.com/office/spreadsheetml/2010/11/ac" url="/Users/helenaingolfsdottir/Documents/"/>
    </mc:Choice>
  </mc:AlternateContent>
  <xr:revisionPtr revIDLastSave="0" documentId="8_{63224EFA-DE08-B74C-864E-A8F3180C100A}" xr6:coauthVersionLast="47" xr6:coauthVersionMax="47" xr10:uidLastSave="{00000000-0000-0000-0000-000000000000}"/>
  <bookViews>
    <workbookView xWindow="29400" yWindow="0" windowWidth="34360" windowHeight="28800" activeTab="2" xr2:uid="{00000000-000D-0000-FFFF-FFFF00000000}"/>
  </bookViews>
  <sheets>
    <sheet name="Frumgögn" sheetId="1" r:id="rId1"/>
    <sheet name="Úrvinnsla" sheetId="4" r:id="rId2"/>
    <sheet name="Birting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4" l="1"/>
  <c r="G13" i="4"/>
  <c r="G14" i="4"/>
  <c r="G15" i="4"/>
  <c r="G16" i="4"/>
  <c r="G17" i="4"/>
  <c r="G18" i="4"/>
  <c r="G19" i="4"/>
  <c r="G20" i="4"/>
  <c r="G21" i="4"/>
  <c r="G22" i="4"/>
  <c r="G23" i="4"/>
  <c r="G11" i="4"/>
  <c r="F22" i="4"/>
  <c r="F14" i="4"/>
  <c r="F10" i="4"/>
  <c r="P62" i="4"/>
  <c r="F23" i="4" s="1"/>
  <c r="O62" i="4"/>
  <c r="N62" i="4"/>
  <c r="F21" i="4" s="1"/>
  <c r="M62" i="4"/>
  <c r="F20" i="4" s="1"/>
  <c r="L62" i="4"/>
  <c r="F19" i="4" s="1"/>
  <c r="K62" i="4"/>
  <c r="F18" i="4" s="1"/>
  <c r="J62" i="4"/>
  <c r="F17" i="4" s="1"/>
  <c r="I62" i="4"/>
  <c r="F16" i="4" s="1"/>
  <c r="H62" i="4"/>
  <c r="F15" i="4" s="1"/>
  <c r="G62" i="4"/>
  <c r="F62" i="4"/>
  <c r="F13" i="4" s="1"/>
  <c r="E62" i="4"/>
  <c r="F12" i="4" s="1"/>
  <c r="D62" i="4"/>
  <c r="F11" i="4" s="1"/>
  <c r="C62" i="4"/>
  <c r="P44" i="4"/>
  <c r="P47" i="4" s="1"/>
  <c r="P52" i="4" s="1"/>
  <c r="E23" i="4" s="1"/>
  <c r="O44" i="4"/>
  <c r="O47" i="4" s="1"/>
  <c r="O52" i="4" s="1"/>
  <c r="E22" i="4" s="1"/>
  <c r="N44" i="4"/>
  <c r="N47" i="4" s="1"/>
  <c r="N52" i="4" s="1"/>
  <c r="E21" i="4" s="1"/>
  <c r="M44" i="4"/>
  <c r="M47" i="4" s="1"/>
  <c r="M52" i="4" s="1"/>
  <c r="E20" i="4" s="1"/>
  <c r="L44" i="4"/>
  <c r="L47" i="4" s="1"/>
  <c r="L52" i="4" s="1"/>
  <c r="E19" i="4" s="1"/>
  <c r="K44" i="4"/>
  <c r="K47" i="4" s="1"/>
  <c r="K52" i="4" s="1"/>
  <c r="E18" i="4" s="1"/>
  <c r="J44" i="4"/>
  <c r="J47" i="4" s="1"/>
  <c r="J52" i="4" s="1"/>
  <c r="E17" i="4" s="1"/>
  <c r="I44" i="4"/>
  <c r="I47" i="4" s="1"/>
  <c r="I52" i="4" s="1"/>
  <c r="E16" i="4" s="1"/>
  <c r="H44" i="4"/>
  <c r="H47" i="4" s="1"/>
  <c r="H52" i="4" s="1"/>
  <c r="E15" i="4" s="1"/>
  <c r="G44" i="4"/>
  <c r="G47" i="4" s="1"/>
  <c r="G52" i="4" s="1"/>
  <c r="E14" i="4" s="1"/>
  <c r="F44" i="4"/>
  <c r="F47" i="4" s="1"/>
  <c r="F52" i="4" s="1"/>
  <c r="E13" i="4" s="1"/>
  <c r="E44" i="4"/>
  <c r="E47" i="4" s="1"/>
  <c r="E52" i="4" s="1"/>
  <c r="E12" i="4" s="1"/>
  <c r="D44" i="4"/>
  <c r="D47" i="4" s="1"/>
  <c r="D52" i="4" s="1"/>
  <c r="E11" i="4" s="1"/>
  <c r="C44" i="4"/>
  <c r="C47" i="4" s="1"/>
  <c r="C52" i="4" s="1"/>
  <c r="E10" i="4" s="1"/>
  <c r="P29" i="4"/>
  <c r="P32" i="4" s="1"/>
  <c r="P36" i="4" s="1"/>
  <c r="D23" i="4" s="1"/>
  <c r="O29" i="4"/>
  <c r="O32" i="4" s="1"/>
  <c r="O36" i="4" s="1"/>
  <c r="D22" i="4" s="1"/>
  <c r="N29" i="4"/>
  <c r="N32" i="4" s="1"/>
  <c r="N36" i="4" s="1"/>
  <c r="D21" i="4" s="1"/>
  <c r="M29" i="4"/>
  <c r="M32" i="4" s="1"/>
  <c r="M36" i="4" s="1"/>
  <c r="D20" i="4" s="1"/>
  <c r="L29" i="4"/>
  <c r="L32" i="4" s="1"/>
  <c r="L36" i="4" s="1"/>
  <c r="D19" i="4" s="1"/>
  <c r="K29" i="4"/>
  <c r="K32" i="4" s="1"/>
  <c r="K36" i="4" s="1"/>
  <c r="D18" i="4" s="1"/>
  <c r="J29" i="4"/>
  <c r="J32" i="4" s="1"/>
  <c r="J36" i="4" s="1"/>
  <c r="D17" i="4" s="1"/>
  <c r="I29" i="4"/>
  <c r="I32" i="4" s="1"/>
  <c r="I36" i="4" s="1"/>
  <c r="D16" i="4" s="1"/>
  <c r="H29" i="4"/>
  <c r="H32" i="4" s="1"/>
  <c r="H36" i="4" s="1"/>
  <c r="D15" i="4" s="1"/>
  <c r="G29" i="4"/>
  <c r="G32" i="4" s="1"/>
  <c r="G36" i="4" s="1"/>
  <c r="D14" i="4" s="1"/>
  <c r="F29" i="4"/>
  <c r="F32" i="4" s="1"/>
  <c r="F36" i="4" s="1"/>
  <c r="D13" i="4" s="1"/>
  <c r="E29" i="4"/>
  <c r="E32" i="4" s="1"/>
  <c r="E36" i="4" s="1"/>
  <c r="D12" i="4" s="1"/>
  <c r="D29" i="4"/>
  <c r="D32" i="4" s="1"/>
  <c r="D36" i="4" s="1"/>
  <c r="D11" i="4" s="1"/>
  <c r="C29" i="4"/>
  <c r="C32" i="4" s="1"/>
  <c r="C36" i="4" s="1"/>
  <c r="D10" i="4" s="1"/>
  <c r="G81" i="4" l="1"/>
  <c r="N118" i="4"/>
  <c r="F81" i="4" s="1"/>
  <c r="M118" i="4"/>
  <c r="F80" i="4" s="1"/>
  <c r="L118" i="4"/>
  <c r="F79" i="4" s="1"/>
  <c r="K118" i="4"/>
  <c r="F78" i="4" s="1"/>
  <c r="J118" i="4"/>
  <c r="F77" i="4" s="1"/>
  <c r="I118" i="4"/>
  <c r="F76" i="4" s="1"/>
  <c r="H118" i="4"/>
  <c r="F75" i="4" s="1"/>
  <c r="G118" i="4"/>
  <c r="F74" i="4" s="1"/>
  <c r="F118" i="4"/>
  <c r="F73" i="4" s="1"/>
  <c r="E118" i="4"/>
  <c r="F72" i="4" s="1"/>
  <c r="D118" i="4"/>
  <c r="F71" i="4" s="1"/>
  <c r="C118" i="4"/>
  <c r="F70" i="4" s="1"/>
  <c r="N102" i="4"/>
  <c r="N105" i="4" s="1"/>
  <c r="N109" i="4" s="1"/>
  <c r="E81" i="4" s="1"/>
  <c r="M102" i="4"/>
  <c r="M105" i="4" s="1"/>
  <c r="M109" i="4" s="1"/>
  <c r="E80" i="4" s="1"/>
  <c r="L102" i="4"/>
  <c r="L105" i="4" s="1"/>
  <c r="L109" i="4" s="1"/>
  <c r="E79" i="4" s="1"/>
  <c r="K102" i="4"/>
  <c r="K105" i="4" s="1"/>
  <c r="K109" i="4" s="1"/>
  <c r="E78" i="4" s="1"/>
  <c r="J102" i="4"/>
  <c r="J105" i="4" s="1"/>
  <c r="J109" i="4" s="1"/>
  <c r="E77" i="4" s="1"/>
  <c r="I102" i="4"/>
  <c r="I105" i="4" s="1"/>
  <c r="I109" i="4" s="1"/>
  <c r="E76" i="4" s="1"/>
  <c r="H102" i="4"/>
  <c r="H105" i="4" s="1"/>
  <c r="H109" i="4" s="1"/>
  <c r="E75" i="4" s="1"/>
  <c r="G102" i="4"/>
  <c r="G105" i="4" s="1"/>
  <c r="G109" i="4" s="1"/>
  <c r="E74" i="4" s="1"/>
  <c r="F102" i="4"/>
  <c r="F105" i="4" s="1"/>
  <c r="F109" i="4" s="1"/>
  <c r="E73" i="4" s="1"/>
  <c r="E102" i="4"/>
  <c r="E105" i="4" s="1"/>
  <c r="E109" i="4" s="1"/>
  <c r="E72" i="4" s="1"/>
  <c r="D102" i="4"/>
  <c r="D105" i="4" s="1"/>
  <c r="D109" i="4" s="1"/>
  <c r="E71" i="4" s="1"/>
  <c r="C102" i="4"/>
  <c r="C105" i="4" s="1"/>
  <c r="C109" i="4" s="1"/>
  <c r="E70" i="4" s="1"/>
  <c r="K94" i="4"/>
  <c r="D78" i="4" s="1"/>
  <c r="J94" i="4"/>
  <c r="D77" i="4" s="1"/>
  <c r="N87" i="4"/>
  <c r="N90" i="4" s="1"/>
  <c r="N94" i="4" s="1"/>
  <c r="D81" i="4" s="1"/>
  <c r="M87" i="4"/>
  <c r="M90" i="4" s="1"/>
  <c r="M94" i="4" s="1"/>
  <c r="D80" i="4" s="1"/>
  <c r="L87" i="4"/>
  <c r="L90" i="4" s="1"/>
  <c r="L94" i="4" s="1"/>
  <c r="D79" i="4" s="1"/>
  <c r="K87" i="4"/>
  <c r="J87" i="4"/>
  <c r="I87" i="4"/>
  <c r="I90" i="4" s="1"/>
  <c r="I94" i="4" s="1"/>
  <c r="D76" i="4" s="1"/>
  <c r="H87" i="4"/>
  <c r="H90" i="4" s="1"/>
  <c r="H94" i="4" s="1"/>
  <c r="D75" i="4" s="1"/>
  <c r="G87" i="4"/>
  <c r="G90" i="4" s="1"/>
  <c r="G94" i="4" s="1"/>
  <c r="D74" i="4" s="1"/>
  <c r="F87" i="4"/>
  <c r="F90" i="4" s="1"/>
  <c r="F94" i="4" s="1"/>
  <c r="D73" i="4" s="1"/>
  <c r="E87" i="4"/>
  <c r="E90" i="4" s="1"/>
  <c r="E94" i="4" s="1"/>
  <c r="D72" i="4" s="1"/>
  <c r="D87" i="4"/>
  <c r="D90" i="4" s="1"/>
  <c r="D94" i="4" s="1"/>
  <c r="D71" i="4" s="1"/>
  <c r="C87" i="4"/>
  <c r="C90" i="4" s="1"/>
  <c r="C94" i="4" s="1"/>
  <c r="D70" i="4" s="1"/>
  <c r="H14" i="4" l="1"/>
  <c r="H13" i="4"/>
  <c r="H17" i="4"/>
  <c r="H19" i="4"/>
  <c r="H21" i="4"/>
  <c r="H23" i="4"/>
  <c r="H18" i="4"/>
  <c r="H22" i="4"/>
  <c r="H15" i="4"/>
  <c r="H20" i="4"/>
  <c r="H12" i="4"/>
  <c r="H16" i="4"/>
  <c r="H11" i="4"/>
  <c r="J12" i="4"/>
  <c r="J16" i="4"/>
  <c r="J20" i="4"/>
  <c r="J11" i="4"/>
  <c r="J13" i="4"/>
  <c r="J18" i="4"/>
  <c r="J14" i="4"/>
  <c r="J21" i="4"/>
  <c r="J22" i="4"/>
  <c r="J17" i="4"/>
  <c r="J19" i="4"/>
  <c r="J23" i="4"/>
  <c r="J15" i="4"/>
  <c r="I13" i="4"/>
  <c r="I21" i="4"/>
  <c r="I14" i="4"/>
  <c r="I22" i="4"/>
  <c r="I19" i="4"/>
  <c r="I15" i="4"/>
  <c r="I23" i="4"/>
  <c r="I12" i="4"/>
  <c r="I20" i="4"/>
  <c r="I16" i="4"/>
  <c r="I17" i="4"/>
  <c r="I18" i="4"/>
  <c r="I11" i="4"/>
  <c r="I71" i="4"/>
  <c r="I81" i="4"/>
  <c r="J71" i="4"/>
  <c r="J81" i="4"/>
  <c r="H81" i="4"/>
  <c r="I76" i="4"/>
  <c r="I80" i="4"/>
  <c r="H76" i="4"/>
  <c r="G79" i="4"/>
  <c r="I79" i="4"/>
  <c r="J74" i="4"/>
  <c r="J72" i="4"/>
  <c r="O81" i="4" l="1"/>
  <c r="H75" i="4"/>
  <c r="H71" i="4"/>
  <c r="I72" i="4"/>
  <c r="J77" i="4"/>
  <c r="J73" i="4"/>
  <c r="G76" i="4"/>
  <c r="H74" i="4"/>
  <c r="I75" i="4"/>
  <c r="J76" i="4"/>
  <c r="G78" i="4"/>
  <c r="G77" i="4"/>
  <c r="G73" i="4"/>
  <c r="H77" i="4"/>
  <c r="H73" i="4"/>
  <c r="I78" i="4"/>
  <c r="I74" i="4"/>
  <c r="J78" i="4"/>
  <c r="J80" i="4"/>
  <c r="P81" i="4" s="1"/>
  <c r="J79" i="4"/>
  <c r="J75" i="4"/>
  <c r="I77" i="4"/>
  <c r="H72" i="4"/>
  <c r="I73" i="4"/>
  <c r="G75" i="4"/>
  <c r="G80" i="4"/>
  <c r="M81" i="4" s="1"/>
  <c r="H78" i="4"/>
  <c r="H80" i="4"/>
  <c r="N81" i="4" s="1"/>
  <c r="G72" i="4"/>
  <c r="G74" i="4"/>
  <c r="G71" i="4"/>
  <c r="H79" i="4"/>
</calcChain>
</file>

<file path=xl/sharedStrings.xml><?xml version="1.0" encoding="utf-8"?>
<sst xmlns="http://schemas.openxmlformats.org/spreadsheetml/2006/main" count="663" uniqueCount="63">
  <si>
    <t>1.1 Lýðfræði</t>
  </si>
  <si>
    <t>Íbúafjöldi</t>
  </si>
  <si>
    <t>Heimild:</t>
  </si>
  <si>
    <t>Hagstofa Íslands</t>
  </si>
  <si>
    <t xml:space="preserve">Sótt: </t>
  </si>
  <si>
    <t>Íbúafjöldi - Ísland</t>
  </si>
  <si>
    <t>Alls</t>
  </si>
  <si>
    <t>https://px.hagstofa.is/pxis/pxweb/is/Ibuar/Ibuar__mannfjoldi__2_byggdir__sveitarfelog/MAN02001.px/table/tableViewLayout1/?rxid=f6b04574-aae2-48da-93de-b7168bb73003</t>
  </si>
  <si>
    <t>Vestursvæði</t>
  </si>
  <si>
    <t>Akureyri</t>
  </si>
  <si>
    <t>Eyjafjarðarsveit</t>
  </si>
  <si>
    <t>Svalbarðsstrandarhreppur</t>
  </si>
  <si>
    <t>Grýtubakkahreppur</t>
  </si>
  <si>
    <t>https://px.hagstofa.is/pxis/pxweb/is/Ibuar/Ibuar__mannfjoldi__2_byggdir__sveitarfelog/MAN02001.px/table/tableViewLayout1/?rxid=1c9f7477-2468-4500-95bd-d93ff95ca171</t>
  </si>
  <si>
    <t>600 Akureyri</t>
  </si>
  <si>
    <t>603 Akureyri</t>
  </si>
  <si>
    <t>https://px.hagstofa.is/pxis/pxweb/is/Ibuar/Ibuar__mannfjoldi__2_byggdir__sveitarfelog/MAN02001.px/table/tableViewLayout1/?rxid=c5d6f6b0-3381-4846-85e0-f9dc45bdcec7</t>
  </si>
  <si>
    <t>Norðurþing</t>
  </si>
  <si>
    <t>Tjörneshreppur</t>
  </si>
  <si>
    <t>Svalbarðshreppur</t>
  </si>
  <si>
    <t>Langanesbyggð</t>
  </si>
  <si>
    <t>670 Kópasker</t>
  </si>
  <si>
    <t>671 Kópasker</t>
  </si>
  <si>
    <t>675 Raufarhöfn</t>
  </si>
  <si>
    <t>676 Raufarhöfn</t>
  </si>
  <si>
    <t>Skútustaðahreppur</t>
  </si>
  <si>
    <t>Þingeyjarsveit</t>
  </si>
  <si>
    <t>Ísland</t>
  </si>
  <si>
    <t>Miðsvæði</t>
  </si>
  <si>
    <t>Austursvæði</t>
  </si>
  <si>
    <t>Vísitala</t>
  </si>
  <si>
    <t>Ár</t>
  </si>
  <si>
    <t>Samtals</t>
  </si>
  <si>
    <t>Norðurþing Miðsvæði</t>
  </si>
  <si>
    <t>Norðurþing á miðsvæði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</si>
  <si>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</si>
  <si>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</si>
  <si>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</si>
  <si>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</si>
  <si>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</si>
  <si>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</si>
  <si>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</si>
  <si>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</si>
  <si>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</si>
  <si>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</si>
  <si>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</si>
  <si>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</si>
  <si>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 xml:space="preserve"> Ísland </t>
  </si>
  <si>
    <t xml:space="preserve"> Vestursvæði </t>
  </si>
  <si>
    <t xml:space="preserve"> Miðsvæði </t>
  </si>
  <si>
    <t xml:space="preserve"> Austursvæði </t>
  </si>
  <si>
    <t>https://px.hagstofa.is/pxis/pxweb/is/Ibuar/Ibuar__mannfjoldi__2_byggdir__sveitarfelog/MAN02005.px/</t>
  </si>
  <si>
    <t>https://px.hagstofa.is/pxis/pxweb/is/Ibuar/Ibuar__mannfjoldi__2_byggdir__Byggdakjarnarhverfi/MAN03200.px/</t>
  </si>
  <si>
    <t>https://px.hagstofa.is/pxis/pxweb/is/Ibuar/Ibuar__mannfjoldi__2_byggdir__sveitarfelog/MAN02001.px/</t>
  </si>
  <si>
    <t xml:space="preserve">Ný gögn skv. nýrri aðf erð Hagstofu Íslands við útreikninga á mannfjölda. Ný aðferð byggir á breiðari grunni opinberra gagna; skattagögnum og nemendagögnum auk þjóðskrár. </t>
  </si>
  <si>
    <t>https://hagstofa.is/utgafur/frettasafn/mannfjoldi/mannfjoldinn-1-januar-2024/</t>
  </si>
  <si>
    <t>Greinargerð</t>
  </si>
  <si>
    <t>https://hagstofas3bucket.hagstofa.is/hagstofan/media/public/2024/fadec11c-1b6e-4a66-92e8-73ec22e1f0c6.pdf</t>
  </si>
  <si>
    <t>2023</t>
  </si>
  <si>
    <t>2024</t>
  </si>
  <si>
    <t>Langanesbyggð (eldri)</t>
  </si>
  <si>
    <t>Þingeyjarsveit (eldri)</t>
  </si>
  <si>
    <t>Eldri gögn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</si>
</sst>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I_S_K_-;\-* #,##0\ _I_S_K_-;_-* &quot;-&quot;\ _I_S_K_-;_-@_-"/>
    <numFmt numFmtId="165" formatCode="_-* #,##0\ _k_r_._-;\-* #,##0\ _k_r_._-;_-* &quot;-&quot;\ _k_r_._-;_-@_-"/>
  </numFmts>
  <fonts count="18" x14ac:knownFonts="1">
    <font>
      <sz val="11"/>
      <color theme="1"/>
      <name val="Tw Cen MT"/>
      <family val="2"/>
      <scheme val="minor"/>
    </font>
    <font>
      <b/>
      <sz val="11"/>
      <color rgb="FF000000"/>
      <name val="Calibri"/>
      <family val="2"/>
    </font>
    <font>
      <b/>
      <sz val="14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b/>
      <sz val="11"/>
      <color theme="1"/>
      <name val="Tw Cen MT"/>
      <family val="2"/>
      <scheme val="minor"/>
    </font>
    <font>
      <sz val="11"/>
      <color theme="0"/>
      <name val="Tw Cen MT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0"/>
      <name val="Tw Cen MT"/>
      <family val="2"/>
      <scheme val="minor"/>
    </font>
    <font>
      <u/>
      <sz val="11"/>
      <color theme="10"/>
      <name val="Tw Cen MT"/>
      <family val="2"/>
      <scheme val="minor"/>
    </font>
    <font>
      <sz val="11"/>
      <color rgb="FFFF0000"/>
      <name val="Tw Cen MT"/>
      <family val="2"/>
      <scheme val="minor"/>
    </font>
    <font>
      <sz val="11"/>
      <color rgb="FF000000"/>
      <name val="Tw Cen MT"/>
      <family val="2"/>
      <scheme val="minor"/>
    </font>
    <font>
      <sz val="11"/>
      <color theme="1" tint="0.499984740745262"/>
      <name val="Tw Cen MT"/>
      <family val="2"/>
      <scheme val="minor"/>
    </font>
    <font>
      <b/>
      <sz val="11"/>
      <color theme="1" tint="0.499984740745262"/>
      <name val="Calibri"/>
      <family val="2"/>
    </font>
    <font>
      <u/>
      <sz val="11"/>
      <color theme="1" tint="0.499984740745262"/>
      <name val="Tw Cen MT"/>
      <family val="2"/>
      <scheme val="minor"/>
    </font>
    <font>
      <sz val="11"/>
      <color theme="1" tint="0.499984740745262"/>
      <name val="Calibri"/>
      <family val="2"/>
    </font>
    <font>
      <b/>
      <sz val="11"/>
      <color theme="1" tint="0.499984740745262"/>
      <name val="Tw Cen MT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4B084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/>
        <bgColor theme="5"/>
      </patternFill>
    </fill>
  </fills>
  <borders count="5">
    <border>
      <left/>
      <right/>
      <top/>
      <bottom/>
      <diagonal/>
    </border>
    <border>
      <left style="thin">
        <color theme="5" tint="0.39997558519241921"/>
      </left>
      <right/>
      <top style="thin">
        <color theme="5" tint="0.39997558519241921"/>
      </top>
      <bottom style="thin">
        <color theme="5" tint="0.39997558519241921"/>
      </bottom>
      <diagonal/>
    </border>
    <border>
      <left/>
      <right/>
      <top style="thin">
        <color theme="5" tint="0.39997558519241921"/>
      </top>
      <bottom style="thin">
        <color theme="5" tint="0.39997558519241921"/>
      </bottom>
      <diagonal/>
    </border>
    <border>
      <left/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5" tint="0.39997558519241921"/>
      </left>
      <right/>
      <top/>
      <bottom/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 applyNumberFormat="0" applyBorder="0" applyAlignment="0"/>
    <xf numFmtId="0" fontId="10" fillId="0" borderId="0" applyNumberFormat="0" applyFill="0" applyBorder="0" applyAlignment="0" applyProtection="0"/>
  </cellStyleXfs>
  <cellXfs count="79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0" fillId="2" borderId="0" xfId="0" applyFill="1"/>
    <xf numFmtId="14" fontId="0" fillId="0" borderId="0" xfId="0" applyNumberFormat="1"/>
    <xf numFmtId="1" fontId="0" fillId="0" borderId="0" xfId="0" applyNumberFormat="1"/>
    <xf numFmtId="0" fontId="7" fillId="0" borderId="0" xfId="0" applyFont="1"/>
    <xf numFmtId="1" fontId="8" fillId="0" borderId="0" xfId="0" applyNumberFormat="1" applyFont="1"/>
    <xf numFmtId="0" fontId="8" fillId="0" borderId="0" xfId="0" applyFont="1"/>
    <xf numFmtId="0" fontId="1" fillId="0" borderId="0" xfId="3" applyFont="1"/>
    <xf numFmtId="0" fontId="0" fillId="0" borderId="0" xfId="0" applyAlignment="1">
      <alignment wrapText="1"/>
    </xf>
    <xf numFmtId="0" fontId="4" fillId="0" borderId="0" xfId="0" applyFont="1" applyAlignment="1">
      <alignment horizontal="center" wrapText="1"/>
    </xf>
    <xf numFmtId="2" fontId="0" fillId="0" borderId="0" xfId="0" applyNumberFormat="1" applyAlignment="1">
      <alignment wrapText="1"/>
    </xf>
    <xf numFmtId="2" fontId="0" fillId="0" borderId="0" xfId="2" applyNumberFormat="1" applyFont="1" applyFill="1" applyBorder="1" applyAlignment="1">
      <alignment wrapText="1"/>
    </xf>
    <xf numFmtId="0" fontId="4" fillId="0" borderId="0" xfId="0" applyFont="1"/>
    <xf numFmtId="1" fontId="6" fillId="0" borderId="0" xfId="3" applyNumberFormat="1"/>
    <xf numFmtId="0" fontId="10" fillId="0" borderId="0" xfId="4"/>
    <xf numFmtId="0" fontId="6" fillId="0" borderId="0" xfId="3"/>
    <xf numFmtId="1" fontId="7" fillId="0" borderId="0" xfId="0" applyNumberFormat="1" applyFont="1"/>
    <xf numFmtId="1" fontId="1" fillId="0" borderId="0" xfId="3" applyNumberFormat="1" applyFont="1"/>
    <xf numFmtId="165" fontId="5" fillId="0" borderId="0" xfId="0" applyNumberFormat="1" applyFont="1" applyAlignment="1">
      <alignment horizontal="center" wrapText="1"/>
    </xf>
    <xf numFmtId="165" fontId="5" fillId="0" borderId="0" xfId="0" applyNumberFormat="1" applyFont="1" applyAlignment="1">
      <alignment horizontal="center"/>
    </xf>
    <xf numFmtId="165" fontId="5" fillId="0" borderId="0" xfId="1" applyNumberFormat="1" applyFont="1" applyFill="1" applyBorder="1" applyAlignment="1">
      <alignment horizontal="center"/>
    </xf>
    <xf numFmtId="165" fontId="9" fillId="5" borderId="2" xfId="0" applyNumberFormat="1" applyFont="1" applyFill="1" applyBorder="1" applyAlignment="1">
      <alignment horizontal="center" wrapText="1"/>
    </xf>
    <xf numFmtId="165" fontId="9" fillId="5" borderId="2" xfId="0" applyNumberFormat="1" applyFont="1" applyFill="1" applyBorder="1" applyAlignment="1">
      <alignment horizontal="center"/>
    </xf>
    <xf numFmtId="165" fontId="9" fillId="5" borderId="3" xfId="0" applyNumberFormat="1" applyFont="1" applyFill="1" applyBorder="1" applyAlignment="1">
      <alignment horizontal="center"/>
    </xf>
    <xf numFmtId="165" fontId="9" fillId="5" borderId="1" xfId="0" applyNumberFormat="1" applyFont="1" applyFill="1" applyBorder="1" applyAlignment="1">
      <alignment horizontal="center" wrapText="1"/>
    </xf>
    <xf numFmtId="0" fontId="0" fillId="4" borderId="1" xfId="0" applyFill="1" applyBorder="1" applyAlignment="1">
      <alignment wrapText="1"/>
    </xf>
    <xf numFmtId="0" fontId="0" fillId="0" borderId="1" xfId="0" applyBorder="1" applyAlignment="1">
      <alignment wrapText="1"/>
    </xf>
    <xf numFmtId="1" fontId="0" fillId="0" borderId="0" xfId="0" applyNumberFormat="1" applyAlignment="1">
      <alignment wrapText="1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1" fontId="13" fillId="0" borderId="0" xfId="0" applyNumberFormat="1" applyFont="1"/>
    <xf numFmtId="0" fontId="15" fillId="0" borderId="0" xfId="4" applyFont="1"/>
    <xf numFmtId="0" fontId="16" fillId="0" borderId="0" xfId="3" applyFont="1"/>
    <xf numFmtId="0" fontId="14" fillId="0" borderId="0" xfId="3" applyFont="1"/>
    <xf numFmtId="1" fontId="16" fillId="0" borderId="0" xfId="3" applyNumberFormat="1" applyFont="1"/>
    <xf numFmtId="0" fontId="0" fillId="0" borderId="0" xfId="0" applyNumberFormat="1" applyAlignment="1">
      <alignment wrapText="1"/>
    </xf>
    <xf numFmtId="0" fontId="0" fillId="0" borderId="0" xfId="0" applyNumberFormat="1" applyFont="1" applyFill="1" applyAlignment="1">
      <alignment wrapText="1"/>
    </xf>
    <xf numFmtId="1" fontId="0" fillId="0" borderId="0" xfId="0" applyNumberFormat="1" applyFill="1"/>
    <xf numFmtId="0" fontId="0" fillId="4" borderId="4" xfId="0" applyFill="1" applyBorder="1" applyAlignment="1">
      <alignment wrapText="1"/>
    </xf>
    <xf numFmtId="0" fontId="0" fillId="0" borderId="4" xfId="0" applyFill="1" applyBorder="1" applyAlignment="1">
      <alignment wrapText="1"/>
    </xf>
    <xf numFmtId="2" fontId="0" fillId="4" borderId="2" xfId="0" applyNumberFormat="1" applyFont="1" applyFill="1" applyBorder="1" applyAlignment="1">
      <alignment wrapText="1"/>
    </xf>
    <xf numFmtId="2" fontId="0" fillId="4" borderId="2" xfId="2" applyNumberFormat="1" applyFont="1" applyFill="1" applyBorder="1" applyAlignment="1">
      <alignment wrapText="1"/>
    </xf>
    <xf numFmtId="2" fontId="0" fillId="4" borderId="3" xfId="2" applyNumberFormat="1" applyFont="1" applyFill="1" applyBorder="1" applyAlignment="1">
      <alignment wrapText="1"/>
    </xf>
    <xf numFmtId="2" fontId="0" fillId="0" borderId="2" xfId="0" applyNumberFormat="1" applyFont="1" applyBorder="1" applyAlignment="1">
      <alignment wrapText="1"/>
    </xf>
    <xf numFmtId="2" fontId="0" fillId="0" borderId="3" xfId="0" applyNumberFormat="1" applyFont="1" applyBorder="1" applyAlignment="1">
      <alignment wrapText="1"/>
    </xf>
    <xf numFmtId="2" fontId="0" fillId="4" borderId="3" xfId="0" applyNumberFormat="1" applyFont="1" applyFill="1" applyBorder="1" applyAlignment="1">
      <alignment wrapText="1"/>
    </xf>
    <xf numFmtId="0" fontId="17" fillId="0" borderId="0" xfId="0" applyFont="1" applyAlignment="1">
      <alignment horizontal="center" wrapText="1"/>
    </xf>
    <xf numFmtId="0" fontId="13" fillId="0" borderId="0" xfId="0" applyFont="1" applyAlignment="1">
      <alignment wrapText="1"/>
    </xf>
    <xf numFmtId="165" fontId="13" fillId="0" borderId="0" xfId="0" applyNumberFormat="1" applyFont="1" applyAlignment="1">
      <alignment horizontal="center" wrapText="1"/>
    </xf>
    <xf numFmtId="165" fontId="13" fillId="0" borderId="0" xfId="0" applyNumberFormat="1" applyFont="1" applyAlignment="1">
      <alignment horizontal="center"/>
    </xf>
    <xf numFmtId="165" fontId="13" fillId="0" borderId="0" xfId="1" applyNumberFormat="1" applyFont="1" applyFill="1" applyBorder="1" applyAlignment="1">
      <alignment horizontal="center"/>
    </xf>
    <xf numFmtId="165" fontId="17" fillId="5" borderId="1" xfId="0" applyNumberFormat="1" applyFont="1" applyFill="1" applyBorder="1" applyAlignment="1">
      <alignment horizontal="center" wrapText="1"/>
    </xf>
    <xf numFmtId="165" fontId="17" fillId="5" borderId="2" xfId="0" applyNumberFormat="1" applyFont="1" applyFill="1" applyBorder="1" applyAlignment="1">
      <alignment horizontal="center" wrapText="1"/>
    </xf>
    <xf numFmtId="165" fontId="17" fillId="5" borderId="2" xfId="0" applyNumberFormat="1" applyFont="1" applyFill="1" applyBorder="1" applyAlignment="1">
      <alignment horizontal="center"/>
    </xf>
    <xf numFmtId="165" fontId="17" fillId="5" borderId="3" xfId="0" applyNumberFormat="1" applyFont="1" applyFill="1" applyBorder="1" applyAlignment="1">
      <alignment horizontal="center"/>
    </xf>
    <xf numFmtId="1" fontId="13" fillId="0" borderId="0" xfId="0" applyNumberFormat="1" applyFont="1" applyAlignment="1">
      <alignment wrapText="1"/>
    </xf>
    <xf numFmtId="2" fontId="13" fillId="0" borderId="0" xfId="0" applyNumberFormat="1" applyFont="1" applyAlignment="1">
      <alignment wrapText="1"/>
    </xf>
    <xf numFmtId="2" fontId="13" fillId="0" borderId="0" xfId="2" applyNumberFormat="1" applyFont="1" applyFill="1" applyBorder="1" applyAlignment="1">
      <alignment wrapText="1"/>
    </xf>
    <xf numFmtId="0" fontId="13" fillId="4" borderId="1" xfId="0" applyFont="1" applyFill="1" applyBorder="1" applyAlignment="1">
      <alignment wrapText="1"/>
    </xf>
    <xf numFmtId="2" fontId="13" fillId="4" borderId="2" xfId="0" applyNumberFormat="1" applyFont="1" applyFill="1" applyBorder="1" applyAlignment="1">
      <alignment wrapText="1"/>
    </xf>
    <xf numFmtId="2" fontId="13" fillId="4" borderId="2" xfId="2" applyNumberFormat="1" applyFont="1" applyFill="1" applyBorder="1" applyAlignment="1">
      <alignment wrapText="1"/>
    </xf>
    <xf numFmtId="2" fontId="13" fillId="4" borderId="3" xfId="2" applyNumberFormat="1" applyFont="1" applyFill="1" applyBorder="1" applyAlignment="1">
      <alignment wrapText="1"/>
    </xf>
    <xf numFmtId="0" fontId="13" fillId="0" borderId="1" xfId="0" applyFont="1" applyBorder="1" applyAlignment="1">
      <alignment wrapText="1"/>
    </xf>
    <xf numFmtId="2" fontId="13" fillId="0" borderId="2" xfId="0" applyNumberFormat="1" applyFont="1" applyBorder="1" applyAlignment="1">
      <alignment wrapText="1"/>
    </xf>
    <xf numFmtId="2" fontId="13" fillId="0" borderId="3" xfId="0" applyNumberFormat="1" applyFont="1" applyBorder="1" applyAlignment="1">
      <alignment wrapText="1"/>
    </xf>
    <xf numFmtId="2" fontId="13" fillId="4" borderId="3" xfId="0" applyNumberFormat="1" applyFont="1" applyFill="1" applyBorder="1" applyAlignment="1">
      <alignment wrapText="1"/>
    </xf>
    <xf numFmtId="2" fontId="13" fillId="0" borderId="0" xfId="0" applyNumberFormat="1" applyFont="1"/>
    <xf numFmtId="1" fontId="16" fillId="0" borderId="0" xfId="0" applyNumberFormat="1" applyFont="1"/>
    <xf numFmtId="0" fontId="16" fillId="0" borderId="0" xfId="0" applyFont="1"/>
    <xf numFmtId="1" fontId="14" fillId="0" borderId="0" xfId="0" applyNumberFormat="1" applyFont="1"/>
    <xf numFmtId="0" fontId="17" fillId="0" borderId="0" xfId="0" applyFont="1"/>
    <xf numFmtId="1" fontId="14" fillId="0" borderId="0" xfId="3" applyNumberFormat="1" applyFont="1"/>
    <xf numFmtId="165" fontId="13" fillId="3" borderId="0" xfId="0" applyNumberFormat="1" applyFont="1" applyFill="1" applyAlignment="1">
      <alignment horizontal="center" wrapText="1"/>
    </xf>
    <xf numFmtId="165" fontId="13" fillId="3" borderId="0" xfId="0" applyNumberFormat="1" applyFont="1" applyFill="1" applyAlignment="1">
      <alignment horizontal="center"/>
    </xf>
  </cellXfs>
  <cellStyles count="5">
    <cellStyle name="Comma [0]" xfId="1" builtinId="6"/>
    <cellStyle name="Hyperlink" xfId="4" builtinId="8"/>
    <cellStyle name="Normal" xfId="0" builtinId="0"/>
    <cellStyle name="Normal 2" xfId="3" xr:uid="{00000000-0005-0000-0000-000002000000}"/>
    <cellStyle name="Per cent" xfId="2" builtinId="5"/>
  </cellStyles>
  <dxfs count="22">
    <dxf>
      <font>
        <strike val="0"/>
        <outline val="0"/>
        <shadow val="0"/>
        <u val="none"/>
        <vertAlign val="baseline"/>
        <sz val="11"/>
        <color theme="1" tint="0.499984740745262"/>
        <family val="2"/>
      </font>
      <numFmt numFmtId="167" formatCode="_-* #.##0\ _k_r_._-;\-* #.##0\ _k_r_._-;_-* &quot;-&quot;\ _k_r_._-;_-@_-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499984740745262"/>
        <name val="Tw Cen MT"/>
        <family val="2"/>
        <scheme val="minor"/>
      </font>
      <numFmt numFmtId="165" formatCode="_-* #,##0\ _k_r_._-;\-* #,##0\ _k_r_._-;_-* &quot;-&quot;\ _k_r_._-;_-@_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0.499984740745262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1" tint="0.499984740745262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1" tint="0.499984740745262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499984740745262"/>
        <name val="Tw Cen MT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0.499984740745262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1" tint="0.499984740745262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1" tint="0.499984740745262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1" tint="0.499984740745262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499984740745262"/>
        <name val="Tw Cen MT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w Cen MT"/>
        <family val="2"/>
        <scheme val="minor"/>
      </font>
      <numFmt numFmtId="165" formatCode="_-* #,##0\ _k_r_._-;\-* #,##0\ _k_r_._-;_-* &quot;-&quot;\ _k_r_._-;_-@_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4B084"/>
      <color rgb="FFFF6A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Birting!$D$30</c:f>
              <c:strCache>
                <c:ptCount val="1"/>
                <c:pt idx="0">
                  <c:v> Ísland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Birting!$C$31:$C$41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Birting!$D$31:$D$41</c:f>
              <c:numCache>
                <c:formatCode>0.00</c:formatCode>
                <c:ptCount val="11"/>
                <c:pt idx="0">
                  <c:v>100</c:v>
                </c:pt>
                <c:pt idx="1">
                  <c:v>100.352643412508</c:v>
                </c:pt>
                <c:pt idx="2">
                  <c:v>101.06923492394458</c:v>
                </c:pt>
                <c:pt idx="3">
                  <c:v>102.26690364638942</c:v>
                </c:pt>
                <c:pt idx="4">
                  <c:v>103.3436750279477</c:v>
                </c:pt>
                <c:pt idx="5">
                  <c:v>104.42044640950598</c:v>
                </c:pt>
                <c:pt idx="6">
                  <c:v>106.24803738082977</c:v>
                </c:pt>
                <c:pt idx="7">
                  <c:v>109.41994397899842</c:v>
                </c:pt>
                <c:pt idx="8">
                  <c:v>112.10198083227614</c:v>
                </c:pt>
                <c:pt idx="9">
                  <c:v>114.34501902955547</c:v>
                </c:pt>
                <c:pt idx="10">
                  <c:v>115.80771984474897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80-4FCB-BAC7-2CFC77814282}"/>
            </c:ext>
          </c:extLst>
        </c:ser>
        <c:ser>
          <c:idx val="1"/>
          <c:order val="1"/>
          <c:tx>
            <c:strRef>
              <c:f>Birting!$E$30</c:f>
              <c:strCache>
                <c:ptCount val="1"/>
                <c:pt idx="0">
                  <c:v> Vestursvæði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Birting!$C$31:$C$41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Birting!$E$31:$E$41</c:f>
              <c:numCache>
                <c:formatCode>0.00</c:formatCode>
                <c:ptCount val="11"/>
                <c:pt idx="0">
                  <c:v>100</c:v>
                </c:pt>
                <c:pt idx="1">
                  <c:v>100.75328588498105</c:v>
                </c:pt>
                <c:pt idx="2">
                  <c:v>101.2727933918645</c:v>
                </c:pt>
                <c:pt idx="3">
                  <c:v>101.89620240012469</c:v>
                </c:pt>
                <c:pt idx="4">
                  <c:v>102.56117200893553</c:v>
                </c:pt>
                <c:pt idx="5">
                  <c:v>103.34043326926074</c:v>
                </c:pt>
                <c:pt idx="6">
                  <c:v>104.28593693178867</c:v>
                </c:pt>
                <c:pt idx="7">
                  <c:v>106.130188581225</c:v>
                </c:pt>
                <c:pt idx="8">
                  <c:v>106.93542521689439</c:v>
                </c:pt>
                <c:pt idx="9">
                  <c:v>107.5796145254299</c:v>
                </c:pt>
                <c:pt idx="10">
                  <c:v>108.54589848823315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80-4FCB-BAC7-2CFC77814282}"/>
            </c:ext>
          </c:extLst>
        </c:ser>
        <c:ser>
          <c:idx val="2"/>
          <c:order val="2"/>
          <c:tx>
            <c:strRef>
              <c:f>Birting!$F$30</c:f>
              <c:strCache>
                <c:ptCount val="1"/>
                <c:pt idx="0">
                  <c:v> Miðsvæði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Birting!$C$31:$C$41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Birting!$F$31:$F$41</c:f>
              <c:numCache>
                <c:formatCode>0.00</c:formatCode>
                <c:ptCount val="11"/>
                <c:pt idx="0">
                  <c:v>100</c:v>
                </c:pt>
                <c:pt idx="1">
                  <c:v>99.220010758472299</c:v>
                </c:pt>
                <c:pt idx="2">
                  <c:v>99.058633674018296</c:v>
                </c:pt>
                <c:pt idx="3">
                  <c:v>98.359332974717589</c:v>
                </c:pt>
                <c:pt idx="4">
                  <c:v>98.682087143625608</c:v>
                </c:pt>
                <c:pt idx="5">
                  <c:v>99.112426035502949</c:v>
                </c:pt>
                <c:pt idx="6">
                  <c:v>104.11511565357718</c:v>
                </c:pt>
                <c:pt idx="7">
                  <c:v>114.06670252824098</c:v>
                </c:pt>
                <c:pt idx="8">
                  <c:v>107.50403442711136</c:v>
                </c:pt>
                <c:pt idx="9">
                  <c:v>108.87573964497041</c:v>
                </c:pt>
                <c:pt idx="10">
                  <c:v>105.1371705217859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80-4FCB-BAC7-2CFC77814282}"/>
            </c:ext>
          </c:extLst>
        </c:ser>
        <c:ser>
          <c:idx val="3"/>
          <c:order val="3"/>
          <c:tx>
            <c:strRef>
              <c:f>Birting!$G$30</c:f>
              <c:strCache>
                <c:ptCount val="1"/>
                <c:pt idx="0">
                  <c:v> Austursvæði 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Birting!$C$31:$C$41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Birting!$G$31:$G$41</c:f>
              <c:numCache>
                <c:formatCode>0.00</c:formatCode>
                <c:ptCount val="11"/>
                <c:pt idx="0">
                  <c:v>100</c:v>
                </c:pt>
                <c:pt idx="1">
                  <c:v>98.22784810126582</c:v>
                </c:pt>
                <c:pt idx="2">
                  <c:v>96.962025316455694</c:v>
                </c:pt>
                <c:pt idx="3">
                  <c:v>95.274261603375535</c:v>
                </c:pt>
                <c:pt idx="4">
                  <c:v>94.683544303797476</c:v>
                </c:pt>
                <c:pt idx="5">
                  <c:v>95.358649789029542</c:v>
                </c:pt>
                <c:pt idx="6">
                  <c:v>90.295358649789023</c:v>
                </c:pt>
                <c:pt idx="7">
                  <c:v>91.05485232067511</c:v>
                </c:pt>
                <c:pt idx="8">
                  <c:v>92.067510548523202</c:v>
                </c:pt>
                <c:pt idx="9">
                  <c:v>89.87341772151899</c:v>
                </c:pt>
                <c:pt idx="10">
                  <c:v>92.658227848101276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C80-4FCB-BAC7-2CFC778142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6913335"/>
        <c:axId val="1786913751"/>
      </c:lineChart>
      <c:catAx>
        <c:axId val="17869133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786913751"/>
        <c:crosses val="autoZero"/>
        <c:auto val="1"/>
        <c:lblAlgn val="ctr"/>
        <c:lblOffset val="100"/>
        <c:noMultiLvlLbl val="0"/>
      </c:catAx>
      <c:valAx>
        <c:axId val="1786913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7869133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Birting!$D$8</c:f>
              <c:strCache>
                <c:ptCount val="1"/>
                <c:pt idx="0">
                  <c:v>  Ísland 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Birting!$C$9:$C$22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Birting!$D$9:$D$22</c:f>
              <c:numCache>
                <c:formatCode>0.00</c:formatCode>
                <c:ptCount val="14"/>
                <c:pt idx="0">
                  <c:v>100</c:v>
                </c:pt>
                <c:pt idx="1">
                  <c:v>98.34511951565699</c:v>
                </c:pt>
                <c:pt idx="2">
                  <c:v>99.170361624357824</c:v>
                </c:pt>
                <c:pt idx="3">
                  <c:v>100.397548139123</c:v>
                </c:pt>
                <c:pt idx="4">
                  <c:v>101.43569517541104</c:v>
                </c:pt>
                <c:pt idx="5">
                  <c:v>102.3815206059312</c:v>
                </c:pt>
                <c:pt idx="6">
                  <c:v>104.41353799002675</c:v>
                </c:pt>
                <c:pt idx="7">
                  <c:v>107.45198648461935</c:v>
                </c:pt>
                <c:pt idx="8">
                  <c:v>109.73961538944646</c:v>
                </c:pt>
                <c:pt idx="9">
                  <c:v>111.17593860299198</c:v>
                </c:pt>
                <c:pt idx="10">
                  <c:v>112.51240375315589</c:v>
                </c:pt>
                <c:pt idx="11">
                  <c:v>114.59089595920264</c:v>
                </c:pt>
                <c:pt idx="12">
                  <c:v>117.82560637081883</c:v>
                </c:pt>
                <c:pt idx="13">
                  <c:v>120.49728059487772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32-BC42-A264-6C243CE3F8AC}"/>
            </c:ext>
          </c:extLst>
        </c:ser>
        <c:ser>
          <c:idx val="1"/>
          <c:order val="1"/>
          <c:tx>
            <c:strRef>
              <c:f>Birting!$E$8</c:f>
              <c:strCache>
                <c:ptCount val="1"/>
                <c:pt idx="0">
                  <c:v>  Vestursvæði 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Birting!$C$9:$C$22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Birting!$E$9:$E$22</c:f>
              <c:numCache>
                <c:formatCode>0.00</c:formatCode>
                <c:ptCount val="14"/>
                <c:pt idx="0">
                  <c:v>100</c:v>
                </c:pt>
                <c:pt idx="1">
                  <c:v>99.812977297521954</c:v>
                </c:pt>
                <c:pt idx="2">
                  <c:v>100.38443555509377</c:v>
                </c:pt>
                <c:pt idx="3">
                  <c:v>100.98186918800978</c:v>
                </c:pt>
                <c:pt idx="4">
                  <c:v>101.62086342147644</c:v>
                </c:pt>
                <c:pt idx="5">
                  <c:v>102.23907735466777</c:v>
                </c:pt>
                <c:pt idx="6">
                  <c:v>103.29367759364123</c:v>
                </c:pt>
                <c:pt idx="7">
                  <c:v>105.17948984362823</c:v>
                </c:pt>
                <c:pt idx="8">
                  <c:v>105.71458257571823</c:v>
                </c:pt>
                <c:pt idx="9">
                  <c:v>105.9068003532651</c:v>
                </c:pt>
                <c:pt idx="10">
                  <c:v>106.93023014182555</c:v>
                </c:pt>
                <c:pt idx="11">
                  <c:v>109.11216167073614</c:v>
                </c:pt>
                <c:pt idx="12">
                  <c:v>110.82653644345162</c:v>
                </c:pt>
                <c:pt idx="13">
                  <c:v>112.35908358875785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32-BC42-A264-6C243CE3F8AC}"/>
            </c:ext>
          </c:extLst>
        </c:ser>
        <c:ser>
          <c:idx val="2"/>
          <c:order val="2"/>
          <c:tx>
            <c:strRef>
              <c:f>Birting!$F$8</c:f>
              <c:strCache>
                <c:ptCount val="1"/>
                <c:pt idx="0">
                  <c:v>  Miðsvæði 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Birting!$C$9:$C$22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Birting!$F$9:$F$22</c:f>
              <c:numCache>
                <c:formatCode>0.00</c:formatCode>
                <c:ptCount val="14"/>
                <c:pt idx="0">
                  <c:v>100</c:v>
                </c:pt>
                <c:pt idx="1">
                  <c:v>98.38622915545993</c:v>
                </c:pt>
                <c:pt idx="2">
                  <c:v>98.06347498655191</c:v>
                </c:pt>
                <c:pt idx="3">
                  <c:v>97.552447552447546</c:v>
                </c:pt>
                <c:pt idx="4">
                  <c:v>97.52555137170522</c:v>
                </c:pt>
                <c:pt idx="5">
                  <c:v>97.875201721355566</c:v>
                </c:pt>
                <c:pt idx="6">
                  <c:v>102.58203335126413</c:v>
                </c:pt>
                <c:pt idx="7">
                  <c:v>111.18881118881119</c:v>
                </c:pt>
                <c:pt idx="8">
                  <c:v>103.36202259279182</c:v>
                </c:pt>
                <c:pt idx="9">
                  <c:v>104.76062399139323</c:v>
                </c:pt>
                <c:pt idx="10">
                  <c:v>101.90962883270575</c:v>
                </c:pt>
                <c:pt idx="11">
                  <c:v>103.38891877353416</c:v>
                </c:pt>
                <c:pt idx="12">
                  <c:v>106.77783754706832</c:v>
                </c:pt>
                <c:pt idx="13">
                  <c:v>108.57988165680474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B32-BC42-A264-6C243CE3F8AC}"/>
            </c:ext>
          </c:extLst>
        </c:ser>
        <c:ser>
          <c:idx val="3"/>
          <c:order val="3"/>
          <c:tx>
            <c:strRef>
              <c:f>Birting!$G$8</c:f>
              <c:strCache>
                <c:ptCount val="1"/>
                <c:pt idx="0">
                  <c:v>  Austursvæði  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Birting!$C$9:$C$22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Birting!$G$9:$G$22</c:f>
              <c:numCache>
                <c:formatCode>0.00</c:formatCode>
                <c:ptCount val="14"/>
                <c:pt idx="0">
                  <c:v>100</c:v>
                </c:pt>
                <c:pt idx="1">
                  <c:v>97.299578059071735</c:v>
                </c:pt>
                <c:pt idx="2">
                  <c:v>95.274261603375535</c:v>
                </c:pt>
                <c:pt idx="3">
                  <c:v>93.839662447257382</c:v>
                </c:pt>
                <c:pt idx="4">
                  <c:v>93.333333333333329</c:v>
                </c:pt>
                <c:pt idx="5">
                  <c:v>93.670886075949369</c:v>
                </c:pt>
                <c:pt idx="6">
                  <c:v>88.945147679324904</c:v>
                </c:pt>
                <c:pt idx="7">
                  <c:v>89.451476793248943</c:v>
                </c:pt>
                <c:pt idx="8">
                  <c:v>89.535864978902964</c:v>
                </c:pt>
                <c:pt idx="9">
                  <c:v>87.004219409282697</c:v>
                </c:pt>
                <c:pt idx="10">
                  <c:v>90.12658227848101</c:v>
                </c:pt>
                <c:pt idx="11">
                  <c:v>89.113924050632903</c:v>
                </c:pt>
                <c:pt idx="12">
                  <c:v>88.860759493670884</c:v>
                </c:pt>
                <c:pt idx="13">
                  <c:v>88.270042194092824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B32-BC42-A264-6C243CE3F8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2200111"/>
        <c:axId val="424853487"/>
      </c:lineChart>
      <c:catAx>
        <c:axId val="2322001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424853487"/>
        <c:crosses val="autoZero"/>
        <c:auto val="1"/>
        <c:lblAlgn val="ctr"/>
        <c:lblOffset val="100"/>
        <c:noMultiLvlLbl val="0"/>
      </c:catAx>
      <c:valAx>
        <c:axId val="424853487"/>
        <c:scaling>
          <c:orientation val="minMax"/>
          <c:max val="14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2322001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34924</xdr:colOff>
      <xdr:row>28</xdr:row>
      <xdr:rowOff>60326</xdr:rowOff>
    </xdr:from>
    <xdr:to>
      <xdr:col>14</xdr:col>
      <xdr:colOff>483658</xdr:colOff>
      <xdr:row>43</xdr:row>
      <xdr:rowOff>127000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97BC8E7-CB4A-4957-B253-B0FAA9B7EE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6350</xdr:colOff>
      <xdr:row>7</xdr:row>
      <xdr:rowOff>590550</xdr:rowOff>
    </xdr:from>
    <xdr:to>
      <xdr:col>15</xdr:col>
      <xdr:colOff>190500</xdr:colOff>
      <xdr:row>24</xdr:row>
      <xdr:rowOff>114300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D2934E2-859D-DCA5-972C-A4C23432DC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E3F93D7-D2EB-4448-91FC-B7BECF60F6AA}" name="Table2" displayName="Table2" ref="B69:J81" totalsRowShown="0" headerRowDxfId="1" dataDxfId="0">
  <autoFilter ref="B69:J81" xr:uid="{5E3F93D7-D2EB-4448-91FC-B7BECF60F6AA}"/>
  <tableColumns count="9">
    <tableColumn id="1" xr3:uid="{7BA9912C-15A5-40D9-B824-8B77A2625C9E}" name="Ár" dataDxfId="10"/>
    <tableColumn id="2" xr3:uid="{2542D8D4-8A48-4A39-A97E-56B2B0D62527}" name="Ísland" dataDxfId="9"/>
    <tableColumn id="3" xr3:uid="{E9CFEDF4-EFD9-42D8-8E4B-530164FD5A5E}" name="Vestursvæði" dataDxfId="8"/>
    <tableColumn id="4" xr3:uid="{56407631-6F74-48CA-BECE-E09F247F448E}" name="Miðsvæði" dataDxfId="7"/>
    <tableColumn id="5" xr3:uid="{61F28599-447A-438E-BAF5-DAEC92295CAA}" name="Austursvæði" dataDxfId="6"/>
    <tableColumn id="6" xr3:uid="{8CF3D17E-90B4-4897-B2EA-21B5F0670B8C}" name=" Ísland " dataDxfId="5">
      <calculatedColumnFormula>+C70/$C$70*100</calculatedColumnFormula>
    </tableColumn>
    <tableColumn id="7" xr3:uid="{850044CB-647E-4486-8614-32CE70596240}" name=" Vestursvæði " dataDxfId="4"/>
    <tableColumn id="8" xr3:uid="{58B550D7-D2B7-492D-AA3E-3C55926D11FE}" name=" Miðsvæði " dataDxfId="3"/>
    <tableColumn id="9" xr3:uid="{2B72470D-9D27-4E0C-9D9A-F128D53AF767}" name=" Austursvæði " dataDxfId="2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2EC3F48-1B84-9F4D-8791-B06251AEC477}" name="Table22" displayName="Table22" ref="B9:J23" totalsRowShown="0" headerRowDxfId="21" dataDxfId="20">
  <autoFilter ref="B9:J23" xr:uid="{A2EC3F48-1B84-9F4D-8791-B06251AEC477}"/>
  <tableColumns count="9">
    <tableColumn id="1" xr3:uid="{C76FCA62-18B5-034F-834A-33C687F81C08}" name="Ár" dataDxfId="19"/>
    <tableColumn id="2" xr3:uid="{CC2D9A88-DA40-EC4E-B9A1-C5E20F30140C}" name="Ísland" dataDxfId="11"/>
    <tableColumn id="3" xr3:uid="{E35A6DA1-3A13-7C49-9DAA-F1E77C2A04B6}" name="Vestursvæði" dataDxfId="18"/>
    <tableColumn id="4" xr3:uid="{BCFB5521-2B52-9548-89DA-8600C43F87C9}" name="Miðsvæði" dataDxfId="17"/>
    <tableColumn id="5" xr3:uid="{8E547707-C796-FD43-B26E-AD546F2D5DC0}" name="Austursvæði" dataDxfId="16"/>
    <tableColumn id="6" xr3:uid="{43F987A4-39B4-7040-A712-193F5015AA34}" name=" Ísland " dataDxfId="15">
      <calculatedColumnFormula>+#REF!/$C$70*100</calculatedColumnFormula>
    </tableColumn>
    <tableColumn id="7" xr3:uid="{D4EA25C5-E559-E54D-93E0-AA348228502A}" name=" Vestursvæði " dataDxfId="14"/>
    <tableColumn id="8" xr3:uid="{A7F4B0ED-E816-3F4B-88A4-16B4DD64F97A}" name=" Miðsvæði " dataDxfId="13"/>
    <tableColumn id="9" xr3:uid="{251743FB-B234-9C44-9994-B519FC84257A}" name=" Austursvæði " dataDxfId="12"/>
  </tableColumns>
  <tableStyleInfo name="TableStyleMedium3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Integral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B9F25"/>
      </a:hlink>
      <a:folHlink>
        <a:srgbClr val="B26B02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x.hagstofa.is/pxis/pxweb/is/Ibuar/Ibuar__mannfjoldi__2_byggdir__sveitarfelog/MAN02001.px/table/tableViewLayout1/?rxid=1c9f7477-2468-4500-95bd-d93ff95ca171" TargetMode="External"/><Relationship Id="rId3" Type="http://schemas.openxmlformats.org/officeDocument/2006/relationships/hyperlink" Target="https://px.hagstofa.is/pxis/pxweb/is/Ibuar/Ibuar__mannfjoldi__2_byggdir__sveitarfelog/MAN02001.px/table/tableViewLayout1/?rxid=c5d6f6b0-3381-4846-85e0-f9dc45bdcec7" TargetMode="External"/><Relationship Id="rId7" Type="http://schemas.openxmlformats.org/officeDocument/2006/relationships/hyperlink" Target="https://px.hagstofa.is/pxis/pxweb/is/Ibuar/Ibuar__mannfjoldi__2_byggdir__sveitarfelog/MAN02001.px/table/tableViewLayout1/?rxid=f6b04574-aae2-48da-93de-b7168bb73003" TargetMode="External"/><Relationship Id="rId12" Type="http://schemas.openxmlformats.org/officeDocument/2006/relationships/hyperlink" Target="https://px.hagstofa.is/pxis/pxweb/is/Ibuar/Ibuar__mannfjoldi__2_byggdir__sveitarfelog/MAN02001.px/table/tableViewLayout1/?rxid=c5d6f6b0-3381-4846-85e0-f9dc45bdcec7" TargetMode="External"/><Relationship Id="rId2" Type="http://schemas.openxmlformats.org/officeDocument/2006/relationships/hyperlink" Target="https://px.hagstofa.is/pxis/pxweb/is/Ibuar/Ibuar__mannfjoldi__2_byggdir__sveitarfelog/MAN02001.px/table/tableViewLayout1/?rxid=1c9f7477-2468-4500-95bd-d93ff95ca171" TargetMode="External"/><Relationship Id="rId1" Type="http://schemas.openxmlformats.org/officeDocument/2006/relationships/hyperlink" Target="https://px.hagstofa.is/pxis/pxweb/is/Ibuar/Ibuar__mannfjoldi__2_byggdir__sveitarfelog/MAN02001.px/table/tableViewLayout1/?rxid=f6b04574-aae2-48da-93de-b7168bb73003" TargetMode="External"/><Relationship Id="rId6" Type="http://schemas.openxmlformats.org/officeDocument/2006/relationships/hyperlink" Target="https://px.hagstofa.is/pxis/pxweb/is/Ibuar/Ibuar__mannfjoldi__2_byggdir__sveitarfelog/MAN02001.px/table/tableViewLayout1/?rxid=c5d6f6b0-3381-4846-85e0-f9dc45bdcec7" TargetMode="External"/><Relationship Id="rId11" Type="http://schemas.openxmlformats.org/officeDocument/2006/relationships/hyperlink" Target="https://px.hagstofa.is/pxis/pxweb/is/Ibuar/Ibuar__mannfjoldi__2_byggdir__sveitarfelog/MAN02001.px/table/tableViewLayout1/?rxid=c5d6f6b0-3381-4846-85e0-f9dc45bdcec7" TargetMode="External"/><Relationship Id="rId5" Type="http://schemas.openxmlformats.org/officeDocument/2006/relationships/hyperlink" Target="https://px.hagstofa.is/pxis/pxweb/is/Ibuar/Ibuar__mannfjoldi__2_byggdir__sveitarfelog/MAN02001.px/table/tableViewLayout1/?rxid=c5d6f6b0-3381-4846-85e0-f9dc45bdcec7" TargetMode="External"/><Relationship Id="rId10" Type="http://schemas.openxmlformats.org/officeDocument/2006/relationships/hyperlink" Target="https://px.hagstofa.is/pxis/pxweb/is/Ibuar/Ibuar__mannfjoldi__2_byggdir__sveitarfelog/MAN02001.px/table/tableViewLayout1/?rxid=c5d6f6b0-3381-4846-85e0-f9dc45bdcec7" TargetMode="External"/><Relationship Id="rId4" Type="http://schemas.openxmlformats.org/officeDocument/2006/relationships/hyperlink" Target="https://px.hagstofa.is/pxis/pxweb/is/Ibuar/Ibuar__mannfjoldi__2_byggdir__sveitarfelog/MAN02001.px/table/tableViewLayout1/?rxid=c5d6f6b0-3381-4846-85e0-f9dc45bdcec7" TargetMode="External"/><Relationship Id="rId9" Type="http://schemas.openxmlformats.org/officeDocument/2006/relationships/hyperlink" Target="https://px.hagstofa.is/pxis/pxweb/is/Ibuar/Ibuar__mannfjoldi__2_byggdir__sveitarfelog/MAN02001.px/table/tableViewLayout1/?rxid=c5d6f6b0-3381-4846-85e0-f9dc45bdcec7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6A5F"/>
  </sheetPr>
  <dimension ref="A1:Q103"/>
  <sheetViews>
    <sheetView workbookViewId="0">
      <selection activeCell="A3" sqref="A3:XFD5"/>
    </sheetView>
  </sheetViews>
  <sheetFormatPr baseColWidth="10" defaultColWidth="8.83203125" defaultRowHeight="15" x14ac:dyDescent="0.2"/>
  <cols>
    <col min="2" max="2" width="10" bestFit="1" customWidth="1"/>
  </cols>
  <sheetData>
    <row r="1" spans="1:17" s="4" customFormat="1" ht="18" x14ac:dyDescent="0.2">
      <c r="A1" s="3" t="s">
        <v>0</v>
      </c>
    </row>
    <row r="2" spans="1:17" ht="18" x14ac:dyDescent="0.2">
      <c r="A2" s="2" t="s">
        <v>1</v>
      </c>
    </row>
    <row r="3" spans="1:17" x14ac:dyDescent="0.2">
      <c r="A3" s="1" t="s">
        <v>2</v>
      </c>
      <c r="B3" t="s">
        <v>3</v>
      </c>
      <c r="E3" t="s">
        <v>51</v>
      </c>
    </row>
    <row r="4" spans="1:17" x14ac:dyDescent="0.2">
      <c r="A4" s="1" t="s">
        <v>4</v>
      </c>
      <c r="B4" s="5">
        <v>45377</v>
      </c>
      <c r="E4" t="s">
        <v>52</v>
      </c>
    </row>
    <row r="5" spans="1:17" x14ac:dyDescent="0.2">
      <c r="E5" t="s">
        <v>53</v>
      </c>
    </row>
    <row r="7" spans="1:17" x14ac:dyDescent="0.2">
      <c r="A7" s="31" t="s">
        <v>54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2"/>
      <c r="Q7" s="32" t="s">
        <v>55</v>
      </c>
    </row>
    <row r="8" spans="1:17" x14ac:dyDescent="0.2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1"/>
      <c r="M8" s="32"/>
      <c r="N8" s="32"/>
      <c r="O8" s="31" t="s">
        <v>56</v>
      </c>
      <c r="P8" s="31"/>
      <c r="Q8" s="32" t="s">
        <v>57</v>
      </c>
    </row>
    <row r="9" spans="1:17" x14ac:dyDescent="0.2">
      <c r="B9" s="1"/>
      <c r="C9" s="1"/>
      <c r="D9" s="6"/>
      <c r="E9" s="6"/>
      <c r="F9" s="6"/>
      <c r="G9" s="6"/>
      <c r="H9" s="6"/>
      <c r="I9" s="6"/>
      <c r="J9" s="6"/>
      <c r="M9" s="6"/>
      <c r="N9" s="6"/>
      <c r="O9" s="6"/>
    </row>
    <row r="10" spans="1:17" x14ac:dyDescent="0.2">
      <c r="B10" s="17"/>
    </row>
    <row r="11" spans="1:17" x14ac:dyDescent="0.2">
      <c r="B11" t="s">
        <v>5</v>
      </c>
      <c r="D11" s="1" t="s">
        <v>35</v>
      </c>
      <c r="E11" s="1" t="s">
        <v>36</v>
      </c>
      <c r="F11" s="1" t="s">
        <v>37</v>
      </c>
      <c r="G11" s="1" t="s">
        <v>38</v>
      </c>
      <c r="H11" s="1" t="s">
        <v>39</v>
      </c>
      <c r="I11" s="1" t="s">
        <v>40</v>
      </c>
      <c r="J11" s="1" t="s">
        <v>41</v>
      </c>
      <c r="K11" s="1" t="s">
        <v>42</v>
      </c>
      <c r="L11" s="1" t="s">
        <v>43</v>
      </c>
      <c r="M11" s="1" t="s">
        <v>44</v>
      </c>
      <c r="N11" s="1" t="s">
        <v>45</v>
      </c>
      <c r="O11" s="1" t="s">
        <v>46</v>
      </c>
      <c r="P11" s="1" t="s">
        <v>58</v>
      </c>
      <c r="Q11" s="1" t="s">
        <v>59</v>
      </c>
    </row>
    <row r="12" spans="1:17" x14ac:dyDescent="0.2"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1" t="s">
        <v>6</v>
      </c>
      <c r="J12" s="1" t="s">
        <v>6</v>
      </c>
      <c r="K12" s="1" t="s">
        <v>6</v>
      </c>
      <c r="L12" s="1" t="s">
        <v>6</v>
      </c>
      <c r="M12" s="1" t="s">
        <v>6</v>
      </c>
      <c r="N12" s="1" t="s">
        <v>6</v>
      </c>
      <c r="O12" s="1" t="s">
        <v>6</v>
      </c>
      <c r="P12" s="1" t="s">
        <v>6</v>
      </c>
      <c r="Q12" s="1" t="s">
        <v>6</v>
      </c>
    </row>
    <row r="13" spans="1:17" x14ac:dyDescent="0.2">
      <c r="B13" s="1" t="s">
        <v>6</v>
      </c>
      <c r="C13" s="1" t="s">
        <v>6</v>
      </c>
      <c r="D13" s="6">
        <v>311841</v>
      </c>
      <c r="E13" s="6">
        <v>313182</v>
      </c>
      <c r="F13" s="6">
        <v>315810</v>
      </c>
      <c r="G13" s="6">
        <v>319718</v>
      </c>
      <c r="H13" s="6">
        <v>323024</v>
      </c>
      <c r="I13" s="6">
        <v>326036</v>
      </c>
      <c r="J13" s="6">
        <v>332507</v>
      </c>
      <c r="K13" s="6">
        <v>342183</v>
      </c>
      <c r="L13" s="6">
        <v>349468</v>
      </c>
      <c r="M13" s="6">
        <v>354042</v>
      </c>
      <c r="N13" s="6">
        <v>358298</v>
      </c>
      <c r="O13" s="6">
        <v>364917</v>
      </c>
      <c r="P13" s="6">
        <v>375218</v>
      </c>
      <c r="Q13" s="6">
        <v>383726</v>
      </c>
    </row>
    <row r="14" spans="1:17" x14ac:dyDescent="0.2">
      <c r="B14" s="17" t="s">
        <v>7</v>
      </c>
    </row>
    <row r="17" spans="2:17" x14ac:dyDescent="0.2">
      <c r="D17" s="1" t="s">
        <v>35</v>
      </c>
      <c r="E17" s="1" t="s">
        <v>36</v>
      </c>
      <c r="F17" s="1" t="s">
        <v>37</v>
      </c>
      <c r="G17" s="1" t="s">
        <v>38</v>
      </c>
      <c r="H17" s="1" t="s">
        <v>39</v>
      </c>
      <c r="I17" s="1" t="s">
        <v>40</v>
      </c>
      <c r="J17" s="1" t="s">
        <v>41</v>
      </c>
      <c r="K17" s="1" t="s">
        <v>42</v>
      </c>
      <c r="L17" s="1" t="s">
        <v>43</v>
      </c>
      <c r="M17" s="1" t="s">
        <v>44</v>
      </c>
      <c r="N17" s="1" t="s">
        <v>45</v>
      </c>
      <c r="O17" s="1" t="s">
        <v>46</v>
      </c>
      <c r="P17" s="1" t="s">
        <v>58</v>
      </c>
      <c r="Q17" s="1" t="s">
        <v>59</v>
      </c>
    </row>
    <row r="18" spans="2:17" x14ac:dyDescent="0.2">
      <c r="B18" t="s">
        <v>8</v>
      </c>
      <c r="D18" s="1" t="s">
        <v>6</v>
      </c>
      <c r="E18" s="1" t="s">
        <v>6</v>
      </c>
      <c r="F18" s="1" t="s">
        <v>6</v>
      </c>
      <c r="G18" s="1" t="s">
        <v>6</v>
      </c>
      <c r="H18" s="1" t="s">
        <v>6</v>
      </c>
      <c r="I18" s="1" t="s">
        <v>6</v>
      </c>
      <c r="J18" s="1" t="s">
        <v>6</v>
      </c>
      <c r="K18" s="1" t="s">
        <v>6</v>
      </c>
      <c r="L18" s="1" t="s">
        <v>6</v>
      </c>
      <c r="M18" s="1" t="s">
        <v>6</v>
      </c>
      <c r="N18" s="1" t="s">
        <v>6</v>
      </c>
      <c r="O18" s="1" t="s">
        <v>6</v>
      </c>
      <c r="P18" s="1" t="s">
        <v>6</v>
      </c>
      <c r="Q18" s="1" t="s">
        <v>6</v>
      </c>
    </row>
    <row r="19" spans="2:17" x14ac:dyDescent="0.2">
      <c r="B19" s="1" t="s">
        <v>9</v>
      </c>
      <c r="C19" s="1" t="s">
        <v>6</v>
      </c>
      <c r="D19" s="6">
        <v>17625</v>
      </c>
      <c r="E19" s="6">
        <v>17725</v>
      </c>
      <c r="F19" s="6">
        <v>17820</v>
      </c>
      <c r="G19" s="6">
        <v>17957</v>
      </c>
      <c r="H19" s="6">
        <v>18030</v>
      </c>
      <c r="I19" s="6">
        <v>18118</v>
      </c>
      <c r="J19" s="6">
        <v>18321</v>
      </c>
      <c r="K19" s="6">
        <v>18624</v>
      </c>
      <c r="L19" s="6">
        <v>18723</v>
      </c>
      <c r="M19" s="6">
        <v>18761</v>
      </c>
      <c r="N19" s="6">
        <v>18935</v>
      </c>
      <c r="O19" s="6">
        <v>19330</v>
      </c>
      <c r="P19" s="6">
        <v>19559</v>
      </c>
      <c r="Q19" s="6">
        <v>19812</v>
      </c>
    </row>
    <row r="20" spans="2:17" x14ac:dyDescent="0.2">
      <c r="B20" s="1" t="s">
        <v>10</v>
      </c>
      <c r="C20" s="1" t="s">
        <v>6</v>
      </c>
      <c r="D20" s="6">
        <v>1007</v>
      </c>
      <c r="E20" s="6">
        <v>1015</v>
      </c>
      <c r="F20" s="6">
        <v>1003</v>
      </c>
      <c r="G20" s="6">
        <v>1008</v>
      </c>
      <c r="H20" s="6">
        <v>1016</v>
      </c>
      <c r="I20" s="6">
        <v>1016</v>
      </c>
      <c r="J20" s="6">
        <v>1000</v>
      </c>
      <c r="K20" s="6">
        <v>1003</v>
      </c>
      <c r="L20" s="6">
        <v>1031</v>
      </c>
      <c r="M20" s="6">
        <v>1060</v>
      </c>
      <c r="N20" s="6">
        <v>1081</v>
      </c>
      <c r="O20" s="6">
        <v>1101</v>
      </c>
      <c r="P20" s="6">
        <v>1149</v>
      </c>
      <c r="Q20" s="6">
        <v>1162</v>
      </c>
    </row>
    <row r="21" spans="2:17" x14ac:dyDescent="0.2">
      <c r="B21" s="1" t="s">
        <v>11</v>
      </c>
      <c r="C21" s="1" t="s">
        <v>6</v>
      </c>
      <c r="D21" s="6">
        <v>390</v>
      </c>
      <c r="E21" s="6">
        <v>381</v>
      </c>
      <c r="F21" s="6">
        <v>405</v>
      </c>
      <c r="G21" s="6">
        <v>379</v>
      </c>
      <c r="H21" s="6">
        <v>407</v>
      </c>
      <c r="I21" s="6">
        <v>423</v>
      </c>
      <c r="J21" s="6">
        <v>438</v>
      </c>
      <c r="K21" s="6">
        <v>473</v>
      </c>
      <c r="L21" s="6">
        <v>470</v>
      </c>
      <c r="M21" s="6">
        <v>440</v>
      </c>
      <c r="N21" s="6">
        <v>429</v>
      </c>
      <c r="O21" s="6">
        <v>440</v>
      </c>
      <c r="P21" s="6">
        <v>475</v>
      </c>
      <c r="Q21" s="6">
        <v>491</v>
      </c>
    </row>
    <row r="22" spans="2:17" x14ac:dyDescent="0.2">
      <c r="B22" s="1" t="s">
        <v>12</v>
      </c>
      <c r="C22" s="1" t="s">
        <v>6</v>
      </c>
      <c r="D22" s="6">
        <v>333</v>
      </c>
      <c r="E22" s="6">
        <v>343</v>
      </c>
      <c r="F22" s="6">
        <v>351</v>
      </c>
      <c r="G22" s="6">
        <v>348</v>
      </c>
      <c r="H22" s="6">
        <v>362</v>
      </c>
      <c r="I22" s="6">
        <v>351</v>
      </c>
      <c r="J22" s="6">
        <v>351</v>
      </c>
      <c r="K22" s="6">
        <v>371</v>
      </c>
      <c r="L22" s="6">
        <v>369</v>
      </c>
      <c r="M22" s="6">
        <v>366</v>
      </c>
      <c r="N22" s="6">
        <v>365</v>
      </c>
      <c r="O22" s="6">
        <v>362</v>
      </c>
      <c r="P22" s="6">
        <v>373</v>
      </c>
      <c r="Q22" s="6">
        <v>396</v>
      </c>
    </row>
    <row r="23" spans="2:17" x14ac:dyDescent="0.2">
      <c r="B23" s="17" t="s">
        <v>13</v>
      </c>
    </row>
    <row r="25" spans="2:17" x14ac:dyDescent="0.2">
      <c r="D25" s="1" t="s">
        <v>35</v>
      </c>
      <c r="E25" s="1" t="s">
        <v>36</v>
      </c>
      <c r="F25" s="1" t="s">
        <v>37</v>
      </c>
      <c r="G25" s="1" t="s">
        <v>38</v>
      </c>
      <c r="H25" s="1" t="s">
        <v>39</v>
      </c>
      <c r="I25" s="1" t="s">
        <v>40</v>
      </c>
      <c r="J25" s="1" t="s">
        <v>41</v>
      </c>
      <c r="K25" s="1" t="s">
        <v>42</v>
      </c>
      <c r="L25" s="1" t="s">
        <v>43</v>
      </c>
      <c r="M25" s="1" t="s">
        <v>44</v>
      </c>
      <c r="N25" s="1" t="s">
        <v>45</v>
      </c>
      <c r="O25" s="1" t="s">
        <v>46</v>
      </c>
      <c r="P25" s="1" t="s">
        <v>58</v>
      </c>
      <c r="Q25" s="1" t="s">
        <v>59</v>
      </c>
    </row>
    <row r="26" spans="2:17" x14ac:dyDescent="0.2">
      <c r="B26" t="s">
        <v>9</v>
      </c>
      <c r="D26" s="1" t="s">
        <v>6</v>
      </c>
      <c r="E26" s="1" t="s">
        <v>6</v>
      </c>
      <c r="F26" s="1" t="s">
        <v>6</v>
      </c>
      <c r="G26" s="1" t="s">
        <v>6</v>
      </c>
      <c r="H26" s="1" t="s">
        <v>6</v>
      </c>
      <c r="I26" s="1" t="s">
        <v>6</v>
      </c>
      <c r="J26" s="1" t="s">
        <v>6</v>
      </c>
      <c r="K26" s="1" t="s">
        <v>6</v>
      </c>
      <c r="L26" s="1" t="s">
        <v>6</v>
      </c>
      <c r="M26" s="1" t="s">
        <v>6</v>
      </c>
      <c r="N26" s="1" t="s">
        <v>6</v>
      </c>
      <c r="O26" s="1" t="s">
        <v>6</v>
      </c>
      <c r="P26" s="1" t="s">
        <v>6</v>
      </c>
      <c r="Q26" s="1" t="s">
        <v>6</v>
      </c>
    </row>
    <row r="27" spans="2:17" x14ac:dyDescent="0.2">
      <c r="B27" s="1" t="s">
        <v>14</v>
      </c>
      <c r="C27" s="1" t="s">
        <v>6</v>
      </c>
      <c r="D27" s="6">
        <v>10110</v>
      </c>
      <c r="E27" s="6">
        <v>10193</v>
      </c>
      <c r="F27" s="6">
        <v>10239</v>
      </c>
      <c r="G27" s="6">
        <v>10285</v>
      </c>
      <c r="H27" s="6">
        <v>10402</v>
      </c>
      <c r="I27" s="6">
        <v>10564</v>
      </c>
      <c r="J27" s="6">
        <v>10839</v>
      </c>
      <c r="K27" s="6">
        <v>11172</v>
      </c>
      <c r="L27" s="6">
        <v>11297</v>
      </c>
      <c r="M27" s="6">
        <v>11428</v>
      </c>
      <c r="N27" s="6">
        <v>11694</v>
      </c>
      <c r="O27" s="6">
        <v>12017</v>
      </c>
      <c r="P27" s="6">
        <v>12254</v>
      </c>
      <c r="Q27" s="6">
        <v>12454</v>
      </c>
    </row>
    <row r="28" spans="2:17" x14ac:dyDescent="0.2">
      <c r="B28" s="1" t="s">
        <v>15</v>
      </c>
      <c r="C28" s="1" t="s">
        <v>6</v>
      </c>
      <c r="D28" s="6">
        <v>7251</v>
      </c>
      <c r="E28" s="6">
        <v>7281</v>
      </c>
      <c r="F28" s="6">
        <v>7325</v>
      </c>
      <c r="G28" s="6">
        <v>7418</v>
      </c>
      <c r="H28" s="6">
        <v>7374</v>
      </c>
      <c r="I28" s="6">
        <v>7326</v>
      </c>
      <c r="J28" s="6">
        <v>7255</v>
      </c>
      <c r="K28" s="6">
        <v>7227</v>
      </c>
      <c r="L28" s="6">
        <v>7182</v>
      </c>
      <c r="M28" s="6">
        <v>7092</v>
      </c>
      <c r="N28" s="6">
        <v>7014</v>
      </c>
      <c r="O28" s="6">
        <v>7083</v>
      </c>
      <c r="P28" s="6">
        <v>7082</v>
      </c>
      <c r="Q28" s="6">
        <v>7125</v>
      </c>
    </row>
    <row r="29" spans="2:17" x14ac:dyDescent="0.2">
      <c r="B29" s="17" t="s">
        <v>16</v>
      </c>
      <c r="D29" s="6"/>
      <c r="E29" s="6"/>
      <c r="F29" s="6"/>
      <c r="G29" s="6"/>
      <c r="H29" s="6"/>
      <c r="I29" s="6"/>
      <c r="J29" s="6"/>
    </row>
    <row r="32" spans="2:17" x14ac:dyDescent="0.2">
      <c r="B32" s="18"/>
      <c r="C32" s="18"/>
      <c r="D32" s="10" t="s">
        <v>35</v>
      </c>
      <c r="E32" s="10" t="s">
        <v>36</v>
      </c>
      <c r="F32" s="10" t="s">
        <v>37</v>
      </c>
      <c r="G32" s="10" t="s">
        <v>38</v>
      </c>
      <c r="H32" s="10" t="s">
        <v>39</v>
      </c>
      <c r="I32" s="10" t="s">
        <v>40</v>
      </c>
      <c r="J32" s="10" t="s">
        <v>41</v>
      </c>
      <c r="K32" s="10" t="s">
        <v>42</v>
      </c>
      <c r="L32" s="10" t="s">
        <v>43</v>
      </c>
      <c r="M32" s="10" t="s">
        <v>44</v>
      </c>
      <c r="N32" s="10" t="s">
        <v>45</v>
      </c>
      <c r="O32" s="10" t="s">
        <v>46</v>
      </c>
      <c r="P32" s="10" t="s">
        <v>58</v>
      </c>
      <c r="Q32" s="10" t="s">
        <v>59</v>
      </c>
    </row>
    <row r="33" spans="2:17" x14ac:dyDescent="0.2">
      <c r="B33" s="18"/>
      <c r="C33" s="18"/>
      <c r="D33" s="10" t="s">
        <v>6</v>
      </c>
      <c r="E33" s="10" t="s">
        <v>6</v>
      </c>
      <c r="F33" s="10" t="s">
        <v>6</v>
      </c>
      <c r="G33" s="10" t="s">
        <v>6</v>
      </c>
      <c r="H33" s="10" t="s">
        <v>6</v>
      </c>
      <c r="I33" s="10" t="s">
        <v>6</v>
      </c>
      <c r="J33" s="10" t="s">
        <v>6</v>
      </c>
      <c r="K33" s="10" t="s">
        <v>6</v>
      </c>
      <c r="L33" s="10" t="s">
        <v>6</v>
      </c>
      <c r="M33" s="10" t="s">
        <v>6</v>
      </c>
      <c r="N33" s="10" t="s">
        <v>6</v>
      </c>
      <c r="O33" s="10" t="s">
        <v>6</v>
      </c>
      <c r="P33" s="10" t="s">
        <v>6</v>
      </c>
      <c r="Q33" s="10" t="s">
        <v>6</v>
      </c>
    </row>
    <row r="34" spans="2:17" x14ac:dyDescent="0.2">
      <c r="B34" s="10" t="s">
        <v>17</v>
      </c>
      <c r="C34" s="10" t="s">
        <v>6</v>
      </c>
      <c r="D34" s="6">
        <v>2880</v>
      </c>
      <c r="E34" s="6">
        <v>2865</v>
      </c>
      <c r="F34" s="6">
        <v>2837</v>
      </c>
      <c r="G34" s="6">
        <v>2796</v>
      </c>
      <c r="H34" s="6">
        <v>2768</v>
      </c>
      <c r="I34" s="6">
        <v>2784</v>
      </c>
      <c r="J34" s="6">
        <v>2923</v>
      </c>
      <c r="K34" s="6">
        <v>3159</v>
      </c>
      <c r="L34" s="6">
        <v>2930</v>
      </c>
      <c r="M34" s="6">
        <v>2997</v>
      </c>
      <c r="N34" s="6">
        <v>2954</v>
      </c>
      <c r="O34" s="6">
        <v>2957</v>
      </c>
      <c r="P34" s="6">
        <v>3063</v>
      </c>
      <c r="Q34" s="6">
        <v>3081</v>
      </c>
    </row>
    <row r="35" spans="2:17" x14ac:dyDescent="0.2">
      <c r="B35" s="10" t="s">
        <v>18</v>
      </c>
      <c r="C35" s="10" t="s">
        <v>6</v>
      </c>
      <c r="D35" s="6">
        <v>57</v>
      </c>
      <c r="E35" s="6">
        <v>55</v>
      </c>
      <c r="F35" s="6">
        <v>55</v>
      </c>
      <c r="G35" s="6">
        <v>55</v>
      </c>
      <c r="H35" s="6">
        <v>59</v>
      </c>
      <c r="I35" s="6">
        <v>60</v>
      </c>
      <c r="J35" s="6">
        <v>57</v>
      </c>
      <c r="K35" s="6">
        <v>58</v>
      </c>
      <c r="L35" s="6">
        <v>53</v>
      </c>
      <c r="M35" s="6">
        <v>53</v>
      </c>
      <c r="N35" s="6">
        <v>56</v>
      </c>
      <c r="O35" s="6">
        <v>61</v>
      </c>
      <c r="P35" s="6">
        <v>56</v>
      </c>
      <c r="Q35" s="6">
        <v>52</v>
      </c>
    </row>
    <row r="36" spans="2:17" x14ac:dyDescent="0.2">
      <c r="B36" s="10" t="s">
        <v>20</v>
      </c>
      <c r="C36" s="10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>
        <v>559</v>
      </c>
      <c r="Q36" s="6">
        <v>540</v>
      </c>
    </row>
    <row r="37" spans="2:17" x14ac:dyDescent="0.2">
      <c r="B37" s="10" t="s">
        <v>19</v>
      </c>
      <c r="C37" s="10" t="s">
        <v>6</v>
      </c>
      <c r="D37" s="6">
        <v>106</v>
      </c>
      <c r="E37" s="6">
        <v>101</v>
      </c>
      <c r="F37" s="6">
        <v>95</v>
      </c>
      <c r="G37" s="6">
        <v>89</v>
      </c>
      <c r="H37" s="6">
        <v>98</v>
      </c>
      <c r="I37" s="6">
        <v>97</v>
      </c>
      <c r="J37" s="6">
        <v>94</v>
      </c>
      <c r="K37" s="6">
        <v>92</v>
      </c>
      <c r="L37" s="6">
        <v>90</v>
      </c>
      <c r="M37" s="6">
        <v>92</v>
      </c>
      <c r="N37" s="6">
        <v>94</v>
      </c>
      <c r="O37" s="6">
        <v>94</v>
      </c>
    </row>
    <row r="38" spans="2:17" x14ac:dyDescent="0.2">
      <c r="B38" s="10" t="s">
        <v>60</v>
      </c>
      <c r="C38" s="10" t="s">
        <v>6</v>
      </c>
      <c r="D38" s="6">
        <v>497</v>
      </c>
      <c r="E38" s="6">
        <v>508</v>
      </c>
      <c r="F38" s="6">
        <v>517</v>
      </c>
      <c r="G38" s="6">
        <v>525</v>
      </c>
      <c r="H38" s="6">
        <v>506</v>
      </c>
      <c r="I38" s="6">
        <v>500</v>
      </c>
      <c r="J38" s="6">
        <v>478</v>
      </c>
      <c r="K38" s="6">
        <v>473</v>
      </c>
      <c r="L38" s="6">
        <v>485</v>
      </c>
      <c r="M38" s="6">
        <v>463</v>
      </c>
      <c r="N38" s="6">
        <v>486</v>
      </c>
      <c r="O38" s="6">
        <v>482</v>
      </c>
    </row>
    <row r="39" spans="2:17" x14ac:dyDescent="0.2">
      <c r="B39" s="17" t="s">
        <v>16</v>
      </c>
    </row>
    <row r="41" spans="2:17" x14ac:dyDescent="0.2">
      <c r="B41" s="18"/>
      <c r="C41" s="18"/>
      <c r="D41" s="10" t="s">
        <v>35</v>
      </c>
      <c r="E41" s="10" t="s">
        <v>36</v>
      </c>
      <c r="F41" s="10" t="s">
        <v>37</v>
      </c>
      <c r="G41" s="10" t="s">
        <v>38</v>
      </c>
      <c r="H41" s="10" t="s">
        <v>39</v>
      </c>
      <c r="I41" s="10" t="s">
        <v>40</v>
      </c>
      <c r="J41" s="10" t="s">
        <v>41</v>
      </c>
      <c r="K41" s="10" t="s">
        <v>42</v>
      </c>
      <c r="L41" s="10" t="s">
        <v>43</v>
      </c>
      <c r="M41" s="10" t="s">
        <v>44</v>
      </c>
      <c r="N41" s="10" t="s">
        <v>45</v>
      </c>
      <c r="O41" s="10" t="s">
        <v>46</v>
      </c>
      <c r="P41" s="10" t="s">
        <v>58</v>
      </c>
      <c r="Q41" s="10" t="s">
        <v>59</v>
      </c>
    </row>
    <row r="42" spans="2:17" x14ac:dyDescent="0.2">
      <c r="B42" s="18"/>
      <c r="C42" s="18"/>
      <c r="D42" s="10" t="s">
        <v>6</v>
      </c>
      <c r="E42" s="10" t="s">
        <v>6</v>
      </c>
      <c r="F42" s="10" t="s">
        <v>6</v>
      </c>
      <c r="G42" s="10" t="s">
        <v>6</v>
      </c>
      <c r="H42" s="10" t="s">
        <v>6</v>
      </c>
      <c r="I42" s="10" t="s">
        <v>6</v>
      </c>
      <c r="J42" s="10" t="s">
        <v>6</v>
      </c>
      <c r="K42" s="10" t="s">
        <v>6</v>
      </c>
      <c r="L42" s="10" t="s">
        <v>6</v>
      </c>
      <c r="M42" s="10" t="s">
        <v>6</v>
      </c>
      <c r="N42" s="10" t="s">
        <v>6</v>
      </c>
      <c r="O42" s="10" t="s">
        <v>6</v>
      </c>
      <c r="P42" s="10" t="s">
        <v>6</v>
      </c>
      <c r="Q42" s="10" t="s">
        <v>6</v>
      </c>
    </row>
    <row r="43" spans="2:17" x14ac:dyDescent="0.2">
      <c r="B43" s="10" t="s">
        <v>21</v>
      </c>
      <c r="C43" s="10" t="s">
        <v>6</v>
      </c>
      <c r="D43" s="6">
        <v>119</v>
      </c>
      <c r="E43" s="6">
        <v>121</v>
      </c>
      <c r="F43" s="6">
        <v>119</v>
      </c>
      <c r="G43" s="6">
        <v>120</v>
      </c>
      <c r="H43" s="6">
        <v>110</v>
      </c>
      <c r="I43" s="6">
        <v>122</v>
      </c>
      <c r="J43" s="6">
        <v>106</v>
      </c>
      <c r="K43" s="6">
        <v>118</v>
      </c>
      <c r="L43" s="6">
        <v>116</v>
      </c>
      <c r="M43" s="6">
        <v>113</v>
      </c>
      <c r="N43" s="6">
        <v>123</v>
      </c>
      <c r="O43" s="6">
        <v>115</v>
      </c>
      <c r="P43" s="6">
        <v>120</v>
      </c>
      <c r="Q43" s="6">
        <v>117</v>
      </c>
    </row>
    <row r="44" spans="2:17" x14ac:dyDescent="0.2">
      <c r="B44" s="10" t="s">
        <v>22</v>
      </c>
      <c r="C44" s="10" t="s">
        <v>6</v>
      </c>
      <c r="D44" s="6">
        <v>243</v>
      </c>
      <c r="E44" s="6">
        <v>231</v>
      </c>
      <c r="F44" s="6">
        <v>226</v>
      </c>
      <c r="G44" s="6">
        <v>207</v>
      </c>
      <c r="H44" s="6">
        <v>201</v>
      </c>
      <c r="I44" s="6">
        <v>198</v>
      </c>
      <c r="J44" s="6">
        <v>192</v>
      </c>
      <c r="K44" s="6">
        <v>183</v>
      </c>
      <c r="L44" s="6">
        <v>193</v>
      </c>
      <c r="M44" s="6">
        <v>194</v>
      </c>
      <c r="N44" s="6">
        <v>186</v>
      </c>
      <c r="O44" s="6">
        <v>178</v>
      </c>
      <c r="P44" s="6">
        <v>182</v>
      </c>
      <c r="Q44" s="6">
        <v>196</v>
      </c>
    </row>
    <row r="45" spans="2:17" x14ac:dyDescent="0.2">
      <c r="B45" s="10" t="s">
        <v>23</v>
      </c>
      <c r="C45" s="10" t="s">
        <v>6</v>
      </c>
      <c r="D45" s="6">
        <v>203</v>
      </c>
      <c r="E45" s="6">
        <v>192</v>
      </c>
      <c r="F45" s="6">
        <v>172</v>
      </c>
      <c r="G45" s="6">
        <v>171</v>
      </c>
      <c r="H45" s="6">
        <v>191</v>
      </c>
      <c r="I45" s="6">
        <v>193</v>
      </c>
      <c r="J45" s="6">
        <v>184</v>
      </c>
      <c r="K45" s="6">
        <v>183</v>
      </c>
      <c r="L45" s="6">
        <v>166</v>
      </c>
      <c r="M45" s="6">
        <v>158</v>
      </c>
      <c r="N45" s="6">
        <v>167</v>
      </c>
      <c r="O45" s="6">
        <v>175</v>
      </c>
      <c r="P45" s="6">
        <v>182</v>
      </c>
      <c r="Q45" s="6">
        <v>183</v>
      </c>
    </row>
    <row r="46" spans="2:17" x14ac:dyDescent="0.2">
      <c r="B46" s="10" t="s">
        <v>24</v>
      </c>
      <c r="C46" s="10" t="s">
        <v>6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11</v>
      </c>
      <c r="L46" s="6">
        <v>11</v>
      </c>
      <c r="M46" s="6">
        <v>11</v>
      </c>
      <c r="N46" s="6">
        <v>12</v>
      </c>
      <c r="O46" s="6">
        <v>12</v>
      </c>
      <c r="P46" s="6">
        <v>10</v>
      </c>
      <c r="Q46" s="6">
        <v>10</v>
      </c>
    </row>
    <row r="47" spans="2:17" x14ac:dyDescent="0.2">
      <c r="B47" s="17" t="s">
        <v>16</v>
      </c>
    </row>
    <row r="49" spans="1:17" x14ac:dyDescent="0.2">
      <c r="B49" s="18"/>
      <c r="C49" s="18"/>
      <c r="D49" s="10" t="s">
        <v>35</v>
      </c>
      <c r="E49" s="10" t="s">
        <v>36</v>
      </c>
      <c r="F49" s="10" t="s">
        <v>37</v>
      </c>
      <c r="G49" s="10" t="s">
        <v>38</v>
      </c>
      <c r="H49" s="10" t="s">
        <v>39</v>
      </c>
      <c r="I49" s="10" t="s">
        <v>40</v>
      </c>
      <c r="J49" s="10" t="s">
        <v>41</v>
      </c>
      <c r="K49" s="10" t="s">
        <v>42</v>
      </c>
      <c r="L49" s="10" t="s">
        <v>43</v>
      </c>
      <c r="M49" s="10" t="s">
        <v>44</v>
      </c>
      <c r="N49" s="10" t="s">
        <v>45</v>
      </c>
      <c r="O49" s="10" t="s">
        <v>46</v>
      </c>
      <c r="P49" s="10" t="s">
        <v>58</v>
      </c>
      <c r="Q49" s="10" t="s">
        <v>59</v>
      </c>
    </row>
    <row r="50" spans="1:17" x14ac:dyDescent="0.2">
      <c r="B50" s="18"/>
      <c r="C50" s="18"/>
      <c r="D50" s="10" t="s">
        <v>6</v>
      </c>
      <c r="E50" s="10" t="s">
        <v>6</v>
      </c>
      <c r="F50" s="10" t="s">
        <v>6</v>
      </c>
      <c r="G50" s="10" t="s">
        <v>6</v>
      </c>
      <c r="H50" s="10" t="s">
        <v>6</v>
      </c>
      <c r="I50" s="10" t="s">
        <v>6</v>
      </c>
      <c r="J50" s="10" t="s">
        <v>6</v>
      </c>
      <c r="K50" s="10" t="s">
        <v>6</v>
      </c>
      <c r="L50" s="10" t="s">
        <v>6</v>
      </c>
      <c r="M50" s="10" t="s">
        <v>6</v>
      </c>
      <c r="N50" s="10" t="s">
        <v>6</v>
      </c>
      <c r="O50" s="10" t="s">
        <v>6</v>
      </c>
      <c r="P50" s="10" t="s">
        <v>6</v>
      </c>
      <c r="Q50" s="10" t="s">
        <v>6</v>
      </c>
    </row>
    <row r="51" spans="1:17" x14ac:dyDescent="0.2">
      <c r="B51" s="10" t="s">
        <v>18</v>
      </c>
      <c r="C51" s="10" t="s">
        <v>6</v>
      </c>
      <c r="D51" s="6">
        <v>57</v>
      </c>
      <c r="E51" s="6">
        <v>55</v>
      </c>
      <c r="F51" s="6">
        <v>55</v>
      </c>
      <c r="G51" s="6">
        <v>55</v>
      </c>
      <c r="H51" s="6">
        <v>59</v>
      </c>
      <c r="I51" s="6">
        <v>60</v>
      </c>
      <c r="J51" s="6">
        <v>57</v>
      </c>
      <c r="K51" s="6">
        <v>58</v>
      </c>
      <c r="L51" s="6">
        <v>53</v>
      </c>
      <c r="M51" s="6">
        <v>53</v>
      </c>
      <c r="N51" s="6">
        <v>56</v>
      </c>
      <c r="O51" s="6">
        <v>61</v>
      </c>
      <c r="P51" s="6">
        <v>56</v>
      </c>
      <c r="Q51" s="6">
        <v>52</v>
      </c>
    </row>
    <row r="52" spans="1:17" x14ac:dyDescent="0.2">
      <c r="B52" s="15" t="s">
        <v>26</v>
      </c>
      <c r="P52">
        <v>1345</v>
      </c>
      <c r="Q52">
        <v>1410</v>
      </c>
    </row>
    <row r="53" spans="1:17" x14ac:dyDescent="0.2">
      <c r="B53" s="10" t="s">
        <v>25</v>
      </c>
      <c r="C53" s="10" t="s">
        <v>6</v>
      </c>
      <c r="D53" s="6">
        <v>382</v>
      </c>
      <c r="E53" s="6">
        <v>377</v>
      </c>
      <c r="F53" s="6">
        <v>369</v>
      </c>
      <c r="G53" s="6">
        <v>367</v>
      </c>
      <c r="H53" s="6">
        <v>392</v>
      </c>
      <c r="I53" s="6">
        <v>400</v>
      </c>
      <c r="J53" s="6">
        <v>416</v>
      </c>
      <c r="K53" s="6">
        <v>476</v>
      </c>
      <c r="L53" s="6">
        <v>477</v>
      </c>
      <c r="M53" s="6">
        <v>479</v>
      </c>
      <c r="N53" s="6">
        <v>434</v>
      </c>
      <c r="O53" s="6">
        <v>451</v>
      </c>
      <c r="P53" s="6"/>
      <c r="Q53" s="6"/>
    </row>
    <row r="54" spans="1:17" x14ac:dyDescent="0.2">
      <c r="B54" s="10" t="s">
        <v>61</v>
      </c>
      <c r="C54" s="10" t="s">
        <v>6</v>
      </c>
      <c r="D54" s="6">
        <v>937</v>
      </c>
      <c r="E54" s="6">
        <v>905</v>
      </c>
      <c r="F54" s="6">
        <v>902</v>
      </c>
      <c r="G54" s="6">
        <v>907</v>
      </c>
      <c r="H54" s="6">
        <v>909</v>
      </c>
      <c r="I54" s="6">
        <v>908</v>
      </c>
      <c r="J54" s="6">
        <v>900</v>
      </c>
      <c r="K54" s="6">
        <v>936</v>
      </c>
      <c r="L54" s="6">
        <v>869</v>
      </c>
      <c r="M54" s="6">
        <v>842</v>
      </c>
      <c r="N54" s="6">
        <v>833</v>
      </c>
      <c r="O54" s="6">
        <v>855</v>
      </c>
    </row>
    <row r="55" spans="1:17" x14ac:dyDescent="0.2">
      <c r="B55" s="17" t="s">
        <v>16</v>
      </c>
    </row>
    <row r="58" spans="1:17" x14ac:dyDescent="0.2">
      <c r="A58" s="33"/>
    </row>
    <row r="59" spans="1:17" x14ac:dyDescent="0.2">
      <c r="A59" s="33" t="s">
        <v>62</v>
      </c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</row>
    <row r="60" spans="1:17" x14ac:dyDescent="0.2">
      <c r="B60" s="33" t="s">
        <v>5</v>
      </c>
      <c r="C60" s="33"/>
      <c r="D60" s="34" t="s">
        <v>35</v>
      </c>
      <c r="E60" s="34" t="s">
        <v>36</v>
      </c>
      <c r="F60" s="34" t="s">
        <v>37</v>
      </c>
      <c r="G60" s="34" t="s">
        <v>38</v>
      </c>
      <c r="H60" s="34" t="s">
        <v>39</v>
      </c>
      <c r="I60" s="34" t="s">
        <v>40</v>
      </c>
      <c r="J60" s="34" t="s">
        <v>41</v>
      </c>
      <c r="K60" s="34" t="s">
        <v>42</v>
      </c>
      <c r="L60" s="34" t="s">
        <v>43</v>
      </c>
      <c r="M60" s="34" t="s">
        <v>44</v>
      </c>
      <c r="N60" s="34" t="s">
        <v>45</v>
      </c>
      <c r="O60" s="34"/>
      <c r="P60" s="34"/>
      <c r="Q60" s="34"/>
    </row>
    <row r="61" spans="1:17" x14ac:dyDescent="0.2">
      <c r="B61" s="33"/>
      <c r="C61" s="33"/>
      <c r="D61" s="34" t="s">
        <v>6</v>
      </c>
      <c r="E61" s="34" t="s">
        <v>6</v>
      </c>
      <c r="F61" s="34" t="s">
        <v>6</v>
      </c>
      <c r="G61" s="34" t="s">
        <v>6</v>
      </c>
      <c r="H61" s="34" t="s">
        <v>6</v>
      </c>
      <c r="I61" s="34" t="s">
        <v>6</v>
      </c>
      <c r="J61" s="34" t="s">
        <v>6</v>
      </c>
      <c r="K61" s="34" t="s">
        <v>6</v>
      </c>
      <c r="L61" s="34" t="s">
        <v>6</v>
      </c>
      <c r="M61" s="34" t="s">
        <v>6</v>
      </c>
      <c r="N61" s="34" t="s">
        <v>6</v>
      </c>
      <c r="O61" s="34"/>
      <c r="P61" s="34"/>
      <c r="Q61" s="34"/>
    </row>
    <row r="62" spans="1:17" x14ac:dyDescent="0.2">
      <c r="B62" s="34" t="s">
        <v>6</v>
      </c>
      <c r="C62" s="34" t="s">
        <v>6</v>
      </c>
      <c r="D62" s="35">
        <v>318452</v>
      </c>
      <c r="E62" s="35">
        <v>319575</v>
      </c>
      <c r="F62" s="35">
        <v>321857</v>
      </c>
      <c r="G62" s="35">
        <v>325671</v>
      </c>
      <c r="H62" s="35">
        <v>329100</v>
      </c>
      <c r="I62" s="35">
        <v>332529</v>
      </c>
      <c r="J62" s="35">
        <v>338349</v>
      </c>
      <c r="K62" s="33">
        <v>348450</v>
      </c>
      <c r="L62" s="33">
        <v>356991</v>
      </c>
      <c r="M62" s="35">
        <v>364134</v>
      </c>
      <c r="N62" s="35">
        <v>368792</v>
      </c>
      <c r="O62" s="35"/>
      <c r="P62" s="35"/>
      <c r="Q62" s="35"/>
    </row>
    <row r="63" spans="1:17" x14ac:dyDescent="0.2">
      <c r="B63" s="36" t="s">
        <v>7</v>
      </c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</row>
    <row r="64" spans="1:17" x14ac:dyDescent="0.2"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</row>
    <row r="65" spans="2:17" x14ac:dyDescent="0.2"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</row>
    <row r="66" spans="2:17" x14ac:dyDescent="0.2">
      <c r="B66" s="33"/>
      <c r="C66" s="33"/>
      <c r="D66" s="34" t="s">
        <v>35</v>
      </c>
      <c r="E66" s="34" t="s">
        <v>36</v>
      </c>
      <c r="F66" s="34" t="s">
        <v>37</v>
      </c>
      <c r="G66" s="34" t="s">
        <v>38</v>
      </c>
      <c r="H66" s="34" t="s">
        <v>39</v>
      </c>
      <c r="I66" s="34" t="s">
        <v>40</v>
      </c>
      <c r="J66" s="34" t="s">
        <v>41</v>
      </c>
      <c r="K66" s="34" t="s">
        <v>42</v>
      </c>
      <c r="L66" s="34" t="s">
        <v>43</v>
      </c>
      <c r="M66" s="34" t="s">
        <v>44</v>
      </c>
      <c r="N66" s="34" t="s">
        <v>45</v>
      </c>
      <c r="O66" s="33"/>
      <c r="P66" s="33"/>
      <c r="Q66" s="33"/>
    </row>
    <row r="67" spans="2:17" x14ac:dyDescent="0.2">
      <c r="B67" s="33" t="s">
        <v>8</v>
      </c>
      <c r="C67" s="33"/>
      <c r="D67" s="34" t="s">
        <v>6</v>
      </c>
      <c r="E67" s="34" t="s">
        <v>6</v>
      </c>
      <c r="F67" s="34" t="s">
        <v>6</v>
      </c>
      <c r="G67" s="34" t="s">
        <v>6</v>
      </c>
      <c r="H67" s="34" t="s">
        <v>6</v>
      </c>
      <c r="I67" s="34" t="s">
        <v>6</v>
      </c>
      <c r="J67" s="34" t="s">
        <v>6</v>
      </c>
      <c r="K67" s="34" t="s">
        <v>6</v>
      </c>
      <c r="L67" s="34" t="s">
        <v>6</v>
      </c>
      <c r="M67" s="34" t="s">
        <v>6</v>
      </c>
      <c r="N67" s="34" t="s">
        <v>6</v>
      </c>
      <c r="O67" s="33"/>
      <c r="P67" s="33"/>
      <c r="Q67" s="33"/>
    </row>
    <row r="68" spans="2:17" x14ac:dyDescent="0.2">
      <c r="B68" s="34" t="s">
        <v>9</v>
      </c>
      <c r="C68" s="34" t="s">
        <v>6</v>
      </c>
      <c r="D68" s="35">
        <v>17754</v>
      </c>
      <c r="E68" s="35">
        <v>17875</v>
      </c>
      <c r="F68" s="35">
        <v>17966</v>
      </c>
      <c r="G68" s="35">
        <v>18103</v>
      </c>
      <c r="H68" s="35">
        <v>18191</v>
      </c>
      <c r="I68" s="35">
        <v>18294</v>
      </c>
      <c r="J68" s="35">
        <v>18488</v>
      </c>
      <c r="K68" s="33">
        <v>18787</v>
      </c>
      <c r="L68" s="33">
        <v>18925</v>
      </c>
      <c r="M68" s="35">
        <v>19025</v>
      </c>
      <c r="N68" s="35">
        <v>19219</v>
      </c>
      <c r="O68" s="33"/>
      <c r="P68" s="33"/>
      <c r="Q68" s="33"/>
    </row>
    <row r="69" spans="2:17" x14ac:dyDescent="0.2">
      <c r="B69" s="34" t="s">
        <v>10</v>
      </c>
      <c r="C69" s="34" t="s">
        <v>6</v>
      </c>
      <c r="D69" s="35">
        <v>1025</v>
      </c>
      <c r="E69" s="35">
        <v>1031</v>
      </c>
      <c r="F69" s="35">
        <v>1012</v>
      </c>
      <c r="G69" s="35">
        <v>1026</v>
      </c>
      <c r="H69" s="35">
        <v>1032</v>
      </c>
      <c r="I69" s="35">
        <v>1035</v>
      </c>
      <c r="J69" s="35">
        <v>1015</v>
      </c>
      <c r="K69" s="33">
        <v>1016</v>
      </c>
      <c r="L69" s="33">
        <v>1042</v>
      </c>
      <c r="M69" s="35">
        <v>1077</v>
      </c>
      <c r="N69" s="35">
        <v>1097</v>
      </c>
      <c r="O69" s="33"/>
      <c r="P69" s="33"/>
      <c r="Q69" s="33"/>
    </row>
    <row r="70" spans="2:17" x14ac:dyDescent="0.2">
      <c r="B70" s="34" t="s">
        <v>11</v>
      </c>
      <c r="C70" s="34" t="s">
        <v>6</v>
      </c>
      <c r="D70" s="35">
        <v>400</v>
      </c>
      <c r="E70" s="35">
        <v>390</v>
      </c>
      <c r="F70" s="35">
        <v>414</v>
      </c>
      <c r="G70" s="35">
        <v>387</v>
      </c>
      <c r="H70" s="35">
        <v>414</v>
      </c>
      <c r="I70" s="35">
        <v>438</v>
      </c>
      <c r="J70" s="35">
        <v>451</v>
      </c>
      <c r="K70" s="33">
        <v>483</v>
      </c>
      <c r="L70" s="33">
        <v>491</v>
      </c>
      <c r="M70" s="35">
        <v>483</v>
      </c>
      <c r="N70" s="35">
        <v>441</v>
      </c>
      <c r="O70" s="33"/>
      <c r="P70" s="33"/>
      <c r="Q70" s="33"/>
    </row>
    <row r="71" spans="2:17" x14ac:dyDescent="0.2">
      <c r="B71" s="34" t="s">
        <v>12</v>
      </c>
      <c r="C71" s="34" t="s">
        <v>6</v>
      </c>
      <c r="D71" s="35">
        <v>334</v>
      </c>
      <c r="E71" s="35">
        <v>350</v>
      </c>
      <c r="F71" s="35">
        <v>360</v>
      </c>
      <c r="G71" s="35">
        <v>353</v>
      </c>
      <c r="H71" s="35">
        <v>364</v>
      </c>
      <c r="I71" s="35">
        <v>357</v>
      </c>
      <c r="J71" s="35">
        <v>352</v>
      </c>
      <c r="K71" s="33">
        <v>372</v>
      </c>
      <c r="L71" s="33">
        <v>371</v>
      </c>
      <c r="M71" s="35">
        <v>370</v>
      </c>
      <c r="N71" s="35">
        <v>371</v>
      </c>
      <c r="O71" s="33"/>
      <c r="P71" s="33"/>
      <c r="Q71" s="33"/>
    </row>
    <row r="72" spans="2:17" x14ac:dyDescent="0.2">
      <c r="B72" s="36" t="s">
        <v>13</v>
      </c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</row>
    <row r="73" spans="2:17" x14ac:dyDescent="0.2"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</row>
    <row r="74" spans="2:17" x14ac:dyDescent="0.2">
      <c r="B74" s="33"/>
      <c r="C74" s="33"/>
      <c r="D74" s="34" t="s">
        <v>35</v>
      </c>
      <c r="E74" s="34" t="s">
        <v>36</v>
      </c>
      <c r="F74" s="34" t="s">
        <v>37</v>
      </c>
      <c r="G74" s="34" t="s">
        <v>38</v>
      </c>
      <c r="H74" s="34" t="s">
        <v>39</v>
      </c>
      <c r="I74" s="34" t="s">
        <v>40</v>
      </c>
      <c r="J74" s="34" t="s">
        <v>41</v>
      </c>
      <c r="K74" s="34" t="s">
        <v>42</v>
      </c>
      <c r="L74" s="34" t="s">
        <v>43</v>
      </c>
      <c r="M74" s="34" t="s">
        <v>44</v>
      </c>
      <c r="N74" s="34" t="s">
        <v>45</v>
      </c>
      <c r="O74" s="33"/>
      <c r="P74" s="33"/>
      <c r="Q74" s="33"/>
    </row>
    <row r="75" spans="2:17" x14ac:dyDescent="0.2">
      <c r="B75" s="33" t="s">
        <v>9</v>
      </c>
      <c r="C75" s="33"/>
      <c r="D75" s="34" t="s">
        <v>6</v>
      </c>
      <c r="E75" s="34" t="s">
        <v>6</v>
      </c>
      <c r="F75" s="34" t="s">
        <v>6</v>
      </c>
      <c r="G75" s="34" t="s">
        <v>6</v>
      </c>
      <c r="H75" s="34" t="s">
        <v>6</v>
      </c>
      <c r="I75" s="34" t="s">
        <v>6</v>
      </c>
      <c r="J75" s="34" t="s">
        <v>6</v>
      </c>
      <c r="K75" s="34" t="s">
        <v>6</v>
      </c>
      <c r="L75" s="34" t="s">
        <v>6</v>
      </c>
      <c r="M75" s="34" t="s">
        <v>6</v>
      </c>
      <c r="N75" s="34" t="s">
        <v>6</v>
      </c>
      <c r="O75" s="33"/>
      <c r="P75" s="33"/>
      <c r="Q75" s="33"/>
    </row>
    <row r="76" spans="2:17" x14ac:dyDescent="0.2">
      <c r="B76" s="34" t="s">
        <v>14</v>
      </c>
      <c r="C76" s="34" t="s">
        <v>6</v>
      </c>
      <c r="D76" s="35">
        <v>10203</v>
      </c>
      <c r="E76" s="35">
        <v>10293</v>
      </c>
      <c r="F76" s="35">
        <v>10325</v>
      </c>
      <c r="G76" s="35">
        <v>10385</v>
      </c>
      <c r="H76" s="35">
        <v>10497</v>
      </c>
      <c r="I76" s="35">
        <v>10671</v>
      </c>
      <c r="J76" s="35">
        <v>10939</v>
      </c>
      <c r="K76" s="33">
        <v>11280</v>
      </c>
      <c r="L76" s="33">
        <v>11451</v>
      </c>
      <c r="M76" s="35">
        <v>11632</v>
      </c>
      <c r="N76" s="35">
        <v>11906</v>
      </c>
      <c r="O76" s="33"/>
      <c r="P76" s="33"/>
      <c r="Q76" s="33"/>
    </row>
    <row r="77" spans="2:17" x14ac:dyDescent="0.2">
      <c r="B77" s="34" t="s">
        <v>15</v>
      </c>
      <c r="C77" s="34" t="s">
        <v>6</v>
      </c>
      <c r="D77" s="35">
        <v>7287</v>
      </c>
      <c r="E77" s="35">
        <v>7330</v>
      </c>
      <c r="F77" s="35">
        <v>7383</v>
      </c>
      <c r="G77" s="35">
        <v>7463</v>
      </c>
      <c r="H77" s="35">
        <v>7435</v>
      </c>
      <c r="I77" s="35">
        <v>7391</v>
      </c>
      <c r="J77" s="35">
        <v>7317</v>
      </c>
      <c r="K77" s="33">
        <v>7278</v>
      </c>
      <c r="L77" s="33">
        <v>7229</v>
      </c>
      <c r="M77" s="35">
        <v>7146</v>
      </c>
      <c r="N77" s="35">
        <v>7079</v>
      </c>
      <c r="O77" s="33"/>
      <c r="P77" s="33"/>
      <c r="Q77" s="33"/>
    </row>
    <row r="78" spans="2:17" x14ac:dyDescent="0.2">
      <c r="B78" s="36" t="s">
        <v>16</v>
      </c>
      <c r="C78" s="33"/>
      <c r="D78" s="35"/>
      <c r="E78" s="35"/>
      <c r="F78" s="35"/>
      <c r="G78" s="35"/>
      <c r="H78" s="35"/>
      <c r="I78" s="35"/>
      <c r="J78" s="35"/>
      <c r="K78" s="33"/>
      <c r="L78" s="33"/>
      <c r="M78" s="33"/>
      <c r="N78" s="33"/>
      <c r="O78" s="33"/>
      <c r="P78" s="33"/>
      <c r="Q78" s="33"/>
    </row>
    <row r="79" spans="2:17" x14ac:dyDescent="0.2"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</row>
    <row r="80" spans="2:17" x14ac:dyDescent="0.2"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</row>
    <row r="81" spans="2:17" x14ac:dyDescent="0.2">
      <c r="B81" s="37"/>
      <c r="C81" s="37"/>
      <c r="D81" s="38" t="s">
        <v>35</v>
      </c>
      <c r="E81" s="38" t="s">
        <v>36</v>
      </c>
      <c r="F81" s="38" t="s">
        <v>37</v>
      </c>
      <c r="G81" s="38" t="s">
        <v>38</v>
      </c>
      <c r="H81" s="38" t="s">
        <v>39</v>
      </c>
      <c r="I81" s="38" t="s">
        <v>40</v>
      </c>
      <c r="J81" s="38" t="s">
        <v>41</v>
      </c>
      <c r="K81" s="38" t="s">
        <v>42</v>
      </c>
      <c r="L81" s="38" t="s">
        <v>43</v>
      </c>
      <c r="M81" s="38" t="s">
        <v>44</v>
      </c>
      <c r="N81" s="38" t="s">
        <v>45</v>
      </c>
      <c r="O81" s="33"/>
      <c r="P81" s="33"/>
      <c r="Q81" s="33"/>
    </row>
    <row r="82" spans="2:17" x14ac:dyDescent="0.2">
      <c r="B82" s="37"/>
      <c r="C82" s="37"/>
      <c r="D82" s="38" t="s">
        <v>6</v>
      </c>
      <c r="E82" s="38" t="s">
        <v>6</v>
      </c>
      <c r="F82" s="38" t="s">
        <v>6</v>
      </c>
      <c r="G82" s="38" t="s">
        <v>6</v>
      </c>
      <c r="H82" s="38" t="s">
        <v>6</v>
      </c>
      <c r="I82" s="38" t="s">
        <v>6</v>
      </c>
      <c r="J82" s="38" t="s">
        <v>6</v>
      </c>
      <c r="K82" s="38" t="s">
        <v>6</v>
      </c>
      <c r="L82" s="38" t="s">
        <v>6</v>
      </c>
      <c r="M82" s="38" t="s">
        <v>6</v>
      </c>
      <c r="N82" s="38" t="s">
        <v>6</v>
      </c>
      <c r="O82" s="33"/>
      <c r="P82" s="33"/>
      <c r="Q82" s="33"/>
    </row>
    <row r="83" spans="2:17" x14ac:dyDescent="0.2">
      <c r="B83" s="38" t="s">
        <v>17</v>
      </c>
      <c r="C83" s="38" t="s">
        <v>6</v>
      </c>
      <c r="D83" s="39">
        <v>2905</v>
      </c>
      <c r="E83" s="39">
        <v>2884</v>
      </c>
      <c r="F83" s="39">
        <v>2864</v>
      </c>
      <c r="G83" s="39">
        <v>2822</v>
      </c>
      <c r="H83" s="39">
        <v>2806</v>
      </c>
      <c r="I83" s="39">
        <v>2825</v>
      </c>
      <c r="J83" s="39">
        <v>2963</v>
      </c>
      <c r="K83" s="33">
        <v>3234</v>
      </c>
      <c r="L83" s="33">
        <v>3042</v>
      </c>
      <c r="M83" s="39">
        <v>3115</v>
      </c>
      <c r="N83" s="39">
        <v>3030</v>
      </c>
      <c r="O83" s="33"/>
      <c r="P83" s="33"/>
      <c r="Q83" s="33"/>
    </row>
    <row r="84" spans="2:17" x14ac:dyDescent="0.2">
      <c r="B84" s="38" t="s">
        <v>18</v>
      </c>
      <c r="C84" s="38" t="s">
        <v>6</v>
      </c>
      <c r="D84" s="39">
        <v>57</v>
      </c>
      <c r="E84" s="39">
        <v>55</v>
      </c>
      <c r="F84" s="39">
        <v>55</v>
      </c>
      <c r="G84" s="39">
        <v>55</v>
      </c>
      <c r="H84" s="39">
        <v>59</v>
      </c>
      <c r="I84" s="39">
        <v>60</v>
      </c>
      <c r="J84" s="39">
        <v>59</v>
      </c>
      <c r="K84" s="33">
        <v>58</v>
      </c>
      <c r="L84" s="33">
        <v>55</v>
      </c>
      <c r="M84" s="39">
        <v>54</v>
      </c>
      <c r="N84" s="39">
        <v>56</v>
      </c>
      <c r="O84" s="33"/>
      <c r="P84" s="33"/>
      <c r="Q84" s="33"/>
    </row>
    <row r="85" spans="2:17" x14ac:dyDescent="0.2">
      <c r="B85" s="38" t="s">
        <v>19</v>
      </c>
      <c r="C85" s="38" t="s">
        <v>6</v>
      </c>
      <c r="D85" s="39">
        <v>106</v>
      </c>
      <c r="E85" s="39">
        <v>102</v>
      </c>
      <c r="F85" s="39">
        <v>98</v>
      </c>
      <c r="G85" s="39">
        <v>90</v>
      </c>
      <c r="H85" s="39">
        <v>98</v>
      </c>
      <c r="I85" s="39">
        <v>99</v>
      </c>
      <c r="J85" s="39">
        <v>95</v>
      </c>
      <c r="K85" s="33">
        <v>92</v>
      </c>
      <c r="L85" s="33">
        <v>91</v>
      </c>
      <c r="M85" s="39">
        <v>93</v>
      </c>
      <c r="N85" s="39">
        <v>94</v>
      </c>
      <c r="O85" s="33"/>
      <c r="P85" s="33"/>
      <c r="Q85" s="33"/>
    </row>
    <row r="86" spans="2:17" x14ac:dyDescent="0.2">
      <c r="B86" s="38" t="s">
        <v>20</v>
      </c>
      <c r="C86" s="38" t="s">
        <v>6</v>
      </c>
      <c r="D86" s="39">
        <v>505</v>
      </c>
      <c r="E86" s="39">
        <v>512</v>
      </c>
      <c r="F86" s="39">
        <v>523</v>
      </c>
      <c r="G86" s="39">
        <v>531</v>
      </c>
      <c r="H86" s="39">
        <v>513</v>
      </c>
      <c r="I86" s="39">
        <v>505</v>
      </c>
      <c r="J86" s="39">
        <v>484</v>
      </c>
      <c r="K86" s="33">
        <v>481</v>
      </c>
      <c r="L86" s="33">
        <v>504</v>
      </c>
      <c r="M86" s="39">
        <v>482</v>
      </c>
      <c r="N86" s="39">
        <v>504</v>
      </c>
      <c r="O86" s="33"/>
      <c r="P86" s="33"/>
      <c r="Q86" s="33"/>
    </row>
    <row r="87" spans="2:17" x14ac:dyDescent="0.2">
      <c r="B87" s="36" t="s">
        <v>16</v>
      </c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</row>
    <row r="88" spans="2:17" x14ac:dyDescent="0.2"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</row>
    <row r="89" spans="2:17" x14ac:dyDescent="0.2">
      <c r="B89" s="37"/>
      <c r="C89" s="37"/>
      <c r="D89" s="38" t="s">
        <v>35</v>
      </c>
      <c r="E89" s="38" t="s">
        <v>36</v>
      </c>
      <c r="F89" s="38" t="s">
        <v>37</v>
      </c>
      <c r="G89" s="38" t="s">
        <v>38</v>
      </c>
      <c r="H89" s="38" t="s">
        <v>39</v>
      </c>
      <c r="I89" s="38" t="s">
        <v>40</v>
      </c>
      <c r="J89" s="38" t="s">
        <v>41</v>
      </c>
      <c r="K89" s="38" t="s">
        <v>42</v>
      </c>
      <c r="L89" s="38" t="s">
        <v>43</v>
      </c>
      <c r="M89" s="38" t="s">
        <v>44</v>
      </c>
      <c r="N89" s="38" t="s">
        <v>45</v>
      </c>
      <c r="O89" s="33"/>
      <c r="P89" s="33"/>
      <c r="Q89" s="33"/>
    </row>
    <row r="90" spans="2:17" x14ac:dyDescent="0.2">
      <c r="B90" s="37"/>
      <c r="C90" s="37"/>
      <c r="D90" s="38" t="s">
        <v>6</v>
      </c>
      <c r="E90" s="38" t="s">
        <v>6</v>
      </c>
      <c r="F90" s="38" t="s">
        <v>6</v>
      </c>
      <c r="G90" s="38" t="s">
        <v>6</v>
      </c>
      <c r="H90" s="38" t="s">
        <v>6</v>
      </c>
      <c r="I90" s="38" t="s">
        <v>6</v>
      </c>
      <c r="J90" s="38" t="s">
        <v>6</v>
      </c>
      <c r="K90" s="38" t="s">
        <v>6</v>
      </c>
      <c r="L90" s="38" t="s">
        <v>6</v>
      </c>
      <c r="M90" s="38" t="s">
        <v>6</v>
      </c>
      <c r="N90" s="38" t="s">
        <v>6</v>
      </c>
      <c r="O90" s="33"/>
      <c r="P90" s="33"/>
      <c r="Q90" s="33"/>
    </row>
    <row r="91" spans="2:17" x14ac:dyDescent="0.2">
      <c r="B91" s="38" t="s">
        <v>21</v>
      </c>
      <c r="C91" s="38" t="s">
        <v>6</v>
      </c>
      <c r="D91" s="39">
        <v>121</v>
      </c>
      <c r="E91" s="39">
        <v>122</v>
      </c>
      <c r="F91" s="39">
        <v>122</v>
      </c>
      <c r="G91" s="39">
        <v>122</v>
      </c>
      <c r="H91" s="39">
        <v>114</v>
      </c>
      <c r="I91" s="39">
        <v>124</v>
      </c>
      <c r="J91" s="39">
        <v>109</v>
      </c>
      <c r="K91" s="33">
        <v>122</v>
      </c>
      <c r="L91" s="33">
        <v>121</v>
      </c>
      <c r="M91" s="39">
        <v>120</v>
      </c>
      <c r="N91" s="39">
        <v>126</v>
      </c>
      <c r="O91" s="33"/>
      <c r="P91" s="33"/>
      <c r="Q91" s="33"/>
    </row>
    <row r="92" spans="2:17" x14ac:dyDescent="0.2">
      <c r="B92" s="38" t="s">
        <v>22</v>
      </c>
      <c r="C92" s="38" t="s">
        <v>6</v>
      </c>
      <c r="D92" s="39">
        <v>245</v>
      </c>
      <c r="E92" s="39">
        <v>232</v>
      </c>
      <c r="F92" s="39">
        <v>228</v>
      </c>
      <c r="G92" s="39">
        <v>210</v>
      </c>
      <c r="H92" s="39">
        <v>203</v>
      </c>
      <c r="I92" s="39">
        <v>202</v>
      </c>
      <c r="J92" s="39">
        <v>195</v>
      </c>
      <c r="K92" s="33">
        <v>184</v>
      </c>
      <c r="L92" s="33">
        <v>194</v>
      </c>
      <c r="M92" s="39">
        <v>196</v>
      </c>
      <c r="N92" s="39">
        <v>188</v>
      </c>
      <c r="O92" s="33"/>
      <c r="P92" s="33"/>
      <c r="Q92" s="33"/>
    </row>
    <row r="93" spans="2:17" x14ac:dyDescent="0.2">
      <c r="B93" s="38" t="s">
        <v>23</v>
      </c>
      <c r="C93" s="38" t="s">
        <v>6</v>
      </c>
      <c r="D93" s="39">
        <v>208</v>
      </c>
      <c r="E93" s="39">
        <v>196</v>
      </c>
      <c r="F93" s="39">
        <v>178</v>
      </c>
      <c r="G93" s="39">
        <v>176</v>
      </c>
      <c r="H93" s="39">
        <v>194</v>
      </c>
      <c r="I93" s="39">
        <v>200</v>
      </c>
      <c r="J93" s="39">
        <v>187</v>
      </c>
      <c r="K93" s="33">
        <v>188</v>
      </c>
      <c r="L93" s="33">
        <v>170</v>
      </c>
      <c r="M93" s="39">
        <v>163</v>
      </c>
      <c r="N93" s="39">
        <v>174</v>
      </c>
      <c r="O93" s="33"/>
      <c r="P93" s="33"/>
      <c r="Q93" s="33"/>
    </row>
    <row r="94" spans="2:17" x14ac:dyDescent="0.2">
      <c r="B94" s="38" t="s">
        <v>24</v>
      </c>
      <c r="C94" s="38" t="s">
        <v>6</v>
      </c>
      <c r="D94" s="39"/>
      <c r="E94" s="39"/>
      <c r="F94" s="39"/>
      <c r="G94" s="39"/>
      <c r="H94" s="39"/>
      <c r="I94" s="39"/>
      <c r="J94" s="39"/>
      <c r="K94" s="33">
        <v>12</v>
      </c>
      <c r="L94" s="33">
        <v>11</v>
      </c>
      <c r="M94" s="39">
        <v>11</v>
      </c>
      <c r="N94" s="39">
        <v>12</v>
      </c>
      <c r="O94" s="33"/>
      <c r="P94" s="33"/>
      <c r="Q94" s="33"/>
    </row>
    <row r="95" spans="2:17" x14ac:dyDescent="0.2">
      <c r="B95" s="36" t="s">
        <v>16</v>
      </c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</row>
    <row r="96" spans="2:17" x14ac:dyDescent="0.2"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</row>
    <row r="97" spans="2:17" x14ac:dyDescent="0.2">
      <c r="B97" s="37"/>
      <c r="C97" s="37"/>
      <c r="D97" s="38" t="s">
        <v>35</v>
      </c>
      <c r="E97" s="38" t="s">
        <v>36</v>
      </c>
      <c r="F97" s="38" t="s">
        <v>37</v>
      </c>
      <c r="G97" s="38" t="s">
        <v>38</v>
      </c>
      <c r="H97" s="38" t="s">
        <v>39</v>
      </c>
      <c r="I97" s="38" t="s">
        <v>40</v>
      </c>
      <c r="J97" s="38" t="s">
        <v>41</v>
      </c>
      <c r="K97" s="38" t="s">
        <v>42</v>
      </c>
      <c r="L97" s="38" t="s">
        <v>43</v>
      </c>
      <c r="M97" s="38" t="s">
        <v>44</v>
      </c>
      <c r="N97" s="38" t="s">
        <v>45</v>
      </c>
      <c r="O97" s="33"/>
      <c r="P97" s="33"/>
      <c r="Q97" s="33"/>
    </row>
    <row r="98" spans="2:17" x14ac:dyDescent="0.2">
      <c r="B98" s="37"/>
      <c r="C98" s="37"/>
      <c r="D98" s="38" t="s">
        <v>6</v>
      </c>
      <c r="E98" s="38" t="s">
        <v>6</v>
      </c>
      <c r="F98" s="38" t="s">
        <v>6</v>
      </c>
      <c r="G98" s="38" t="s">
        <v>6</v>
      </c>
      <c r="H98" s="38" t="s">
        <v>6</v>
      </c>
      <c r="I98" s="38" t="s">
        <v>6</v>
      </c>
      <c r="J98" s="38" t="s">
        <v>6</v>
      </c>
      <c r="K98" s="38" t="s">
        <v>6</v>
      </c>
      <c r="L98" s="38" t="s">
        <v>6</v>
      </c>
      <c r="M98" s="38" t="s">
        <v>6</v>
      </c>
      <c r="N98" s="38" t="s">
        <v>6</v>
      </c>
      <c r="O98" s="33"/>
      <c r="P98" s="33"/>
      <c r="Q98" s="33"/>
    </row>
    <row r="99" spans="2:17" x14ac:dyDescent="0.2">
      <c r="B99" s="38" t="s">
        <v>25</v>
      </c>
      <c r="C99" s="38" t="s">
        <v>6</v>
      </c>
      <c r="D99" s="39">
        <v>386</v>
      </c>
      <c r="E99" s="39">
        <v>385</v>
      </c>
      <c r="F99" s="39">
        <v>378</v>
      </c>
      <c r="G99" s="39">
        <v>371</v>
      </c>
      <c r="H99" s="39">
        <v>395</v>
      </c>
      <c r="I99" s="39">
        <v>408</v>
      </c>
      <c r="J99" s="39">
        <v>425</v>
      </c>
      <c r="K99" s="33">
        <v>493</v>
      </c>
      <c r="L99" s="33">
        <v>502</v>
      </c>
      <c r="M99" s="39">
        <v>507</v>
      </c>
      <c r="N99" s="39">
        <v>471</v>
      </c>
      <c r="O99" s="33"/>
      <c r="P99" s="33"/>
      <c r="Q99" s="33"/>
    </row>
    <row r="100" spans="2:17" x14ac:dyDescent="0.2">
      <c r="B100" s="38" t="s">
        <v>18</v>
      </c>
      <c r="C100" s="38" t="s">
        <v>6</v>
      </c>
      <c r="D100" s="39">
        <v>57</v>
      </c>
      <c r="E100" s="39">
        <v>55</v>
      </c>
      <c r="F100" s="39">
        <v>55</v>
      </c>
      <c r="G100" s="39">
        <v>55</v>
      </c>
      <c r="H100" s="39">
        <v>59</v>
      </c>
      <c r="I100" s="39">
        <v>60</v>
      </c>
      <c r="J100" s="39">
        <v>59</v>
      </c>
      <c r="K100" s="33">
        <v>58</v>
      </c>
      <c r="L100" s="33">
        <v>55</v>
      </c>
      <c r="M100" s="39">
        <v>54</v>
      </c>
      <c r="N100" s="39">
        <v>56</v>
      </c>
      <c r="O100" s="33"/>
      <c r="P100" s="33"/>
      <c r="Q100" s="33"/>
    </row>
    <row r="101" spans="2:17" x14ac:dyDescent="0.2">
      <c r="B101" s="38" t="s">
        <v>26</v>
      </c>
      <c r="C101" s="38" t="s">
        <v>6</v>
      </c>
      <c r="D101" s="39">
        <v>944</v>
      </c>
      <c r="E101" s="39">
        <v>915</v>
      </c>
      <c r="F101" s="39">
        <v>914</v>
      </c>
      <c r="G101" s="39">
        <v>917</v>
      </c>
      <c r="H101" s="39">
        <v>920</v>
      </c>
      <c r="I101" s="39">
        <v>918</v>
      </c>
      <c r="J101" s="39">
        <v>915</v>
      </c>
      <c r="K101" s="33">
        <v>962</v>
      </c>
      <c r="L101" s="33">
        <v>894</v>
      </c>
      <c r="M101" s="39">
        <v>862</v>
      </c>
      <c r="N101" s="39">
        <v>852</v>
      </c>
      <c r="O101" s="33"/>
      <c r="P101" s="33"/>
      <c r="Q101" s="33"/>
    </row>
    <row r="102" spans="2:17" x14ac:dyDescent="0.2">
      <c r="B102" s="36" t="s">
        <v>16</v>
      </c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</row>
    <row r="103" spans="2:17" x14ac:dyDescent="0.2"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</row>
  </sheetData>
  <hyperlinks>
    <hyperlink ref="B14" r:id="rId1" xr:uid="{CC583C47-A8C6-BF45-A138-BCD510710C10}"/>
    <hyperlink ref="B23" r:id="rId2" xr:uid="{59FE93E3-488F-BD47-844F-DC22828214A4}"/>
    <hyperlink ref="B39" r:id="rId3" xr:uid="{6EB8ED5B-3AB1-E645-9C98-011A1876AB6D}"/>
    <hyperlink ref="B55" r:id="rId4" xr:uid="{F74ED471-50CC-2546-B481-4194FFF39F60}"/>
    <hyperlink ref="B47" r:id="rId5" xr:uid="{9159B059-0B8D-0D46-8CB9-51873E5E217A}"/>
    <hyperlink ref="B29" r:id="rId6" xr:uid="{65608095-95F4-ED47-A964-0A141D3EA2F0}"/>
    <hyperlink ref="B63" r:id="rId7" xr:uid="{EF392DE6-8ACD-7B40-8715-E29D09C249F2}"/>
    <hyperlink ref="B72" r:id="rId8" xr:uid="{F397958E-89BB-6240-9330-B7A1B940687B}"/>
    <hyperlink ref="B87" r:id="rId9" xr:uid="{83F99FC4-AAFD-3B49-934F-7B8C41D8BA72}"/>
    <hyperlink ref="B102" r:id="rId10" xr:uid="{BC6FB835-880F-C149-83F0-2375578832A6}"/>
    <hyperlink ref="B95" r:id="rId11" xr:uid="{E644411B-4CBA-C142-A67D-7D5029E6E555}"/>
    <hyperlink ref="B78" r:id="rId12" xr:uid="{0D5883B0-9BD1-8D44-8EE3-EB9F0E7D31F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R119"/>
  <sheetViews>
    <sheetView workbookViewId="0">
      <selection activeCell="L9" sqref="L9:P23"/>
    </sheetView>
  </sheetViews>
  <sheetFormatPr baseColWidth="10" defaultColWidth="8.83203125" defaultRowHeight="15" x14ac:dyDescent="0.2"/>
  <cols>
    <col min="2" max="2" width="11.6640625" bestFit="1" customWidth="1"/>
    <col min="3" max="3" width="11.6640625" customWidth="1"/>
    <col min="4" max="4" width="13.6640625" customWidth="1"/>
    <col min="5" max="5" width="11.6640625" customWidth="1"/>
    <col min="6" max="6" width="13.83203125" customWidth="1"/>
    <col min="7" max="7" width="9.6640625" customWidth="1"/>
    <col min="8" max="8" width="14.6640625" customWidth="1"/>
    <col min="9" max="9" width="12.33203125" customWidth="1"/>
    <col min="10" max="10" width="14.83203125" customWidth="1"/>
    <col min="13" max="13" width="8.6640625" customWidth="1"/>
    <col min="14" max="14" width="8.1640625" style="11" customWidth="1"/>
    <col min="15" max="15" width="12.33203125" style="11" bestFit="1" customWidth="1"/>
    <col min="16" max="16" width="11.33203125" style="11" bestFit="1" customWidth="1"/>
    <col min="17" max="17" width="13.6640625" style="11" customWidth="1"/>
    <col min="18" max="18" width="10.6640625" style="11" bestFit="1" customWidth="1"/>
    <col min="20" max="20" width="10" customWidth="1"/>
  </cols>
  <sheetData>
    <row r="1" spans="1:18" ht="18" x14ac:dyDescent="0.2">
      <c r="A1" s="3" t="s">
        <v>0</v>
      </c>
      <c r="B1" s="4"/>
    </row>
    <row r="2" spans="1:18" ht="18" x14ac:dyDescent="0.2">
      <c r="A2" s="2" t="s">
        <v>1</v>
      </c>
    </row>
    <row r="3" spans="1:18" x14ac:dyDescent="0.2">
      <c r="A3" s="1" t="s">
        <v>2</v>
      </c>
      <c r="B3" t="s">
        <v>3</v>
      </c>
      <c r="E3" t="s">
        <v>51</v>
      </c>
      <c r="N3"/>
      <c r="O3"/>
      <c r="P3"/>
      <c r="Q3"/>
      <c r="R3"/>
    </row>
    <row r="4" spans="1:18" x14ac:dyDescent="0.2">
      <c r="A4" s="1" t="s">
        <v>4</v>
      </c>
      <c r="B4" s="5">
        <v>45377</v>
      </c>
      <c r="E4" t="s">
        <v>52</v>
      </c>
      <c r="N4"/>
      <c r="O4"/>
      <c r="P4"/>
      <c r="Q4"/>
      <c r="R4"/>
    </row>
    <row r="5" spans="1:18" x14ac:dyDescent="0.2">
      <c r="E5" t="s">
        <v>53</v>
      </c>
      <c r="N5"/>
      <c r="O5"/>
      <c r="P5"/>
      <c r="Q5"/>
      <c r="R5"/>
    </row>
    <row r="6" spans="1:18" x14ac:dyDescent="0.2">
      <c r="A6" s="1"/>
      <c r="B6" s="5"/>
    </row>
    <row r="7" spans="1:18" x14ac:dyDescent="0.2">
      <c r="A7" s="1"/>
      <c r="B7" s="5"/>
    </row>
    <row r="8" spans="1:18" ht="16" x14ac:dyDescent="0.2">
      <c r="A8" s="1"/>
      <c r="B8" s="12" t="s">
        <v>1</v>
      </c>
      <c r="C8" s="12"/>
      <c r="D8" s="12"/>
      <c r="E8" s="12"/>
      <c r="F8" s="12"/>
      <c r="G8" s="12" t="s">
        <v>30</v>
      </c>
      <c r="H8" s="12"/>
      <c r="I8" s="12"/>
      <c r="J8" s="12"/>
      <c r="N8"/>
      <c r="O8"/>
      <c r="P8"/>
    </row>
    <row r="9" spans="1:18" ht="16" x14ac:dyDescent="0.2">
      <c r="A9" s="1"/>
      <c r="B9" s="21" t="s">
        <v>31</v>
      </c>
      <c r="C9" s="21" t="s">
        <v>27</v>
      </c>
      <c r="D9" s="22" t="s">
        <v>8</v>
      </c>
      <c r="E9" s="21" t="s">
        <v>28</v>
      </c>
      <c r="F9" s="23" t="s">
        <v>29</v>
      </c>
      <c r="G9" s="21" t="s">
        <v>47</v>
      </c>
      <c r="H9" s="22" t="s">
        <v>48</v>
      </c>
      <c r="I9" s="21" t="s">
        <v>49</v>
      </c>
      <c r="J9" s="22" t="s">
        <v>50</v>
      </c>
      <c r="L9" s="27" t="s">
        <v>31</v>
      </c>
      <c r="M9" s="24" t="s">
        <v>47</v>
      </c>
      <c r="N9" s="25" t="s">
        <v>48</v>
      </c>
      <c r="O9" s="24" t="s">
        <v>49</v>
      </c>
      <c r="P9" s="26" t="s">
        <v>50</v>
      </c>
    </row>
    <row r="10" spans="1:18" x14ac:dyDescent="0.2">
      <c r="A10" s="1"/>
      <c r="B10" s="11">
        <v>2011</v>
      </c>
      <c r="C10" s="6">
        <v>311841</v>
      </c>
      <c r="D10" s="30">
        <f>C36</f>
        <v>19091</v>
      </c>
      <c r="E10" s="30">
        <f>C52</f>
        <v>3691</v>
      </c>
      <c r="F10" s="30">
        <f>C62</f>
        <v>1168</v>
      </c>
      <c r="G10" s="13">
        <v>100</v>
      </c>
      <c r="H10" s="14">
        <v>100</v>
      </c>
      <c r="I10" s="14">
        <v>100</v>
      </c>
      <c r="J10" s="14">
        <v>100</v>
      </c>
      <c r="L10" s="28">
        <v>2011</v>
      </c>
      <c r="M10" s="45">
        <v>100</v>
      </c>
      <c r="N10" s="46">
        <v>100</v>
      </c>
      <c r="O10" s="46">
        <v>100</v>
      </c>
      <c r="P10" s="47">
        <v>100</v>
      </c>
    </row>
    <row r="11" spans="1:18" x14ac:dyDescent="0.2">
      <c r="A11" s="1"/>
      <c r="B11" s="11">
        <v>2012</v>
      </c>
      <c r="C11" s="6">
        <v>313182</v>
      </c>
      <c r="D11" s="30">
        <f>D36</f>
        <v>19213</v>
      </c>
      <c r="E11" s="30">
        <f>D52</f>
        <v>3658</v>
      </c>
      <c r="F11" s="30">
        <f>D62</f>
        <v>1153</v>
      </c>
      <c r="G11" s="13">
        <f>+C11/$C$70*100</f>
        <v>98.34511951565699</v>
      </c>
      <c r="H11" s="13">
        <f>+D11/$D$70*100</f>
        <v>99.812977297521954</v>
      </c>
      <c r="I11" s="13">
        <f>+E11/$E$70*100</f>
        <v>98.38622915545993</v>
      </c>
      <c r="J11" s="13">
        <f>+F11/$F$70*100</f>
        <v>97.299578059071735</v>
      </c>
      <c r="L11" s="29">
        <v>2012</v>
      </c>
      <c r="M11" s="48">
        <v>98.34511951565699</v>
      </c>
      <c r="N11" s="48">
        <v>99.812977297521954</v>
      </c>
      <c r="O11" s="48">
        <v>98.38622915545993</v>
      </c>
      <c r="P11" s="49">
        <v>97.299578059071735</v>
      </c>
    </row>
    <row r="12" spans="1:18" x14ac:dyDescent="0.2">
      <c r="A12" s="1"/>
      <c r="B12" s="11">
        <v>2013</v>
      </c>
      <c r="C12" s="6">
        <v>315810</v>
      </c>
      <c r="D12" s="30">
        <f>E36</f>
        <v>19323</v>
      </c>
      <c r="E12" s="30">
        <f>E52</f>
        <v>3646</v>
      </c>
      <c r="F12" s="30">
        <f>E62</f>
        <v>1129</v>
      </c>
      <c r="G12" s="13">
        <f>+C12/$C$70*100</f>
        <v>99.170361624357824</v>
      </c>
      <c r="H12" s="13">
        <f>+D12/$D$70*100</f>
        <v>100.38443555509377</v>
      </c>
      <c r="I12" s="13">
        <f>+E12/$E$70*100</f>
        <v>98.06347498655191</v>
      </c>
      <c r="J12" s="13">
        <f>+F12/$F$70*100</f>
        <v>95.274261603375535</v>
      </c>
      <c r="L12" s="28">
        <v>2013</v>
      </c>
      <c r="M12" s="45">
        <v>99.170361624357824</v>
      </c>
      <c r="N12" s="45">
        <v>100.38443555509377</v>
      </c>
      <c r="O12" s="45">
        <v>98.06347498655191</v>
      </c>
      <c r="P12" s="50">
        <v>95.274261603375535</v>
      </c>
    </row>
    <row r="13" spans="1:18" x14ac:dyDescent="0.2">
      <c r="A13" s="1"/>
      <c r="B13" s="11">
        <v>2014</v>
      </c>
      <c r="C13" s="6">
        <v>319718</v>
      </c>
      <c r="D13" s="30">
        <f>F36</f>
        <v>19438</v>
      </c>
      <c r="E13" s="30">
        <f>F52</f>
        <v>3627</v>
      </c>
      <c r="F13" s="30">
        <f>F62</f>
        <v>1112</v>
      </c>
      <c r="G13" s="13">
        <f>+C13/$C$70*100</f>
        <v>100.397548139123</v>
      </c>
      <c r="H13" s="13">
        <f>+D13/$D$70*100</f>
        <v>100.98186918800978</v>
      </c>
      <c r="I13" s="13">
        <f>+E13/$E$70*100</f>
        <v>97.552447552447546</v>
      </c>
      <c r="J13" s="13">
        <f>+F13/$F$70*100</f>
        <v>93.839662447257382</v>
      </c>
      <c r="L13" s="29">
        <v>2014</v>
      </c>
      <c r="M13" s="48">
        <v>100.397548139123</v>
      </c>
      <c r="N13" s="48">
        <v>100.98186918800978</v>
      </c>
      <c r="O13" s="48">
        <v>97.552447552447546</v>
      </c>
      <c r="P13" s="49">
        <v>93.839662447257382</v>
      </c>
    </row>
    <row r="14" spans="1:18" x14ac:dyDescent="0.2">
      <c r="A14" s="1"/>
      <c r="B14" s="11">
        <v>2015</v>
      </c>
      <c r="C14" s="6">
        <v>323024</v>
      </c>
      <c r="D14" s="30">
        <f>G36</f>
        <v>19561</v>
      </c>
      <c r="E14" s="30">
        <f>G52</f>
        <v>3626</v>
      </c>
      <c r="F14" s="30">
        <f>G62</f>
        <v>1106</v>
      </c>
      <c r="G14" s="13">
        <f>+C14/$C$70*100</f>
        <v>101.43569517541104</v>
      </c>
      <c r="H14" s="13">
        <f>+D14/$D$70*100</f>
        <v>101.62086342147644</v>
      </c>
      <c r="I14" s="13">
        <f>+E14/$E$70*100</f>
        <v>97.52555137170522</v>
      </c>
      <c r="J14" s="13">
        <f>+F14/$F$70*100</f>
        <v>93.333333333333329</v>
      </c>
      <c r="L14" s="28">
        <v>2015</v>
      </c>
      <c r="M14" s="45">
        <v>101.43569517541104</v>
      </c>
      <c r="N14" s="45">
        <v>101.62086342147644</v>
      </c>
      <c r="O14" s="45">
        <v>97.52555137170522</v>
      </c>
      <c r="P14" s="50">
        <v>93.333333333333329</v>
      </c>
    </row>
    <row r="15" spans="1:18" x14ac:dyDescent="0.2">
      <c r="A15" s="1"/>
      <c r="B15" s="11">
        <v>2016</v>
      </c>
      <c r="C15" s="6">
        <v>326036</v>
      </c>
      <c r="D15" s="30">
        <f>H36</f>
        <v>19680</v>
      </c>
      <c r="E15" s="30">
        <f>H52</f>
        <v>3639</v>
      </c>
      <c r="F15" s="30">
        <f>H62</f>
        <v>1110</v>
      </c>
      <c r="G15" s="13">
        <f>+C15/$C$70*100</f>
        <v>102.3815206059312</v>
      </c>
      <c r="H15" s="13">
        <f>+D15/$D$70*100</f>
        <v>102.23907735466777</v>
      </c>
      <c r="I15" s="13">
        <f>+E15/$E$70*100</f>
        <v>97.875201721355566</v>
      </c>
      <c r="J15" s="13">
        <f>+F15/$F$70*100</f>
        <v>93.670886075949369</v>
      </c>
      <c r="L15" s="29">
        <v>2016</v>
      </c>
      <c r="M15" s="48">
        <v>102.3815206059312</v>
      </c>
      <c r="N15" s="48">
        <v>102.23907735466777</v>
      </c>
      <c r="O15" s="48">
        <v>97.875201721355566</v>
      </c>
      <c r="P15" s="49">
        <v>93.670886075949369</v>
      </c>
    </row>
    <row r="16" spans="1:18" x14ac:dyDescent="0.2">
      <c r="A16" s="1"/>
      <c r="B16" s="11">
        <v>2017</v>
      </c>
      <c r="C16" s="6">
        <v>332507</v>
      </c>
      <c r="D16" s="30">
        <f>I36</f>
        <v>19883</v>
      </c>
      <c r="E16" s="30">
        <f>I52</f>
        <v>3814</v>
      </c>
      <c r="F16" s="30">
        <f>I62</f>
        <v>1054</v>
      </c>
      <c r="G16" s="13">
        <f>+C16/$C$70*100</f>
        <v>104.41353799002675</v>
      </c>
      <c r="H16" s="13">
        <f>+D16/$D$70*100</f>
        <v>103.29367759364123</v>
      </c>
      <c r="I16" s="13">
        <f>+E16/$E$70*100</f>
        <v>102.58203335126413</v>
      </c>
      <c r="J16" s="13">
        <f>+F16/$F$70*100</f>
        <v>88.945147679324904</v>
      </c>
      <c r="L16" s="28">
        <v>2017</v>
      </c>
      <c r="M16" s="45">
        <v>104.41353799002675</v>
      </c>
      <c r="N16" s="45">
        <v>103.29367759364123</v>
      </c>
      <c r="O16" s="45">
        <v>102.58203335126413</v>
      </c>
      <c r="P16" s="50">
        <v>88.945147679324904</v>
      </c>
    </row>
    <row r="17" spans="1:16" x14ac:dyDescent="0.2">
      <c r="A17" s="1"/>
      <c r="B17" s="11">
        <v>2018</v>
      </c>
      <c r="C17" s="6">
        <v>342183</v>
      </c>
      <c r="D17" s="30">
        <f>J36</f>
        <v>20246</v>
      </c>
      <c r="E17" s="30">
        <f>J52</f>
        <v>4134</v>
      </c>
      <c r="F17" s="30">
        <f>J62</f>
        <v>1060</v>
      </c>
      <c r="G17" s="13">
        <f>+C17/$C$70*100</f>
        <v>107.45198648461935</v>
      </c>
      <c r="H17" s="13">
        <f>+D17/$D$70*100</f>
        <v>105.17948984362823</v>
      </c>
      <c r="I17" s="13">
        <f>+E17/$E$70*100</f>
        <v>111.18881118881119</v>
      </c>
      <c r="J17" s="13">
        <f>+F17/$F$70*100</f>
        <v>89.451476793248943</v>
      </c>
      <c r="L17" s="29">
        <v>2018</v>
      </c>
      <c r="M17" s="48">
        <v>107.45198648461935</v>
      </c>
      <c r="N17" s="48">
        <v>105.17948984362823</v>
      </c>
      <c r="O17" s="48">
        <v>111.18881118881119</v>
      </c>
      <c r="P17" s="49">
        <v>89.451476793248943</v>
      </c>
    </row>
    <row r="18" spans="1:16" x14ac:dyDescent="0.2">
      <c r="A18" s="1"/>
      <c r="B18" s="11">
        <v>2019</v>
      </c>
      <c r="C18" s="6">
        <v>349468</v>
      </c>
      <c r="D18" s="30">
        <f>K36</f>
        <v>20349</v>
      </c>
      <c r="E18" s="30">
        <f>K52</f>
        <v>3843</v>
      </c>
      <c r="F18" s="30">
        <f>K62</f>
        <v>1061</v>
      </c>
      <c r="G18" s="13">
        <f>+C18/$C$70*100</f>
        <v>109.73961538944646</v>
      </c>
      <c r="H18" s="13">
        <f>+D18/$D$70*100</f>
        <v>105.71458257571823</v>
      </c>
      <c r="I18" s="13">
        <f>+E18/$E$70*100</f>
        <v>103.36202259279182</v>
      </c>
      <c r="J18" s="13">
        <f>+F18/$F$70*100</f>
        <v>89.535864978902964</v>
      </c>
      <c r="L18" s="28">
        <v>2019</v>
      </c>
      <c r="M18" s="45">
        <v>109.73961538944646</v>
      </c>
      <c r="N18" s="45">
        <v>105.71458257571823</v>
      </c>
      <c r="O18" s="45">
        <v>103.36202259279182</v>
      </c>
      <c r="P18" s="50">
        <v>89.535864978902964</v>
      </c>
    </row>
    <row r="19" spans="1:16" x14ac:dyDescent="0.2">
      <c r="A19" s="1"/>
      <c r="B19" s="11">
        <v>2020</v>
      </c>
      <c r="C19" s="6">
        <v>354042</v>
      </c>
      <c r="D19" s="30">
        <f>L36</f>
        <v>20386</v>
      </c>
      <c r="E19" s="30">
        <f>L52</f>
        <v>3895</v>
      </c>
      <c r="F19" s="30">
        <f>L62</f>
        <v>1031</v>
      </c>
      <c r="G19" s="13">
        <f>+C19/$C$70*100</f>
        <v>111.17593860299198</v>
      </c>
      <c r="H19" s="13">
        <f>+D19/$D$70*100</f>
        <v>105.9068003532651</v>
      </c>
      <c r="I19" s="13">
        <f>+E19/$E$70*100</f>
        <v>104.76062399139323</v>
      </c>
      <c r="J19" s="13">
        <f>+F19/$F$70*100</f>
        <v>87.004219409282697</v>
      </c>
      <c r="L19" s="29">
        <v>2020</v>
      </c>
      <c r="M19" s="48">
        <v>111.17593860299198</v>
      </c>
      <c r="N19" s="48">
        <v>105.9068003532651</v>
      </c>
      <c r="O19" s="48">
        <v>104.76062399139323</v>
      </c>
      <c r="P19" s="49">
        <v>87.004219409282697</v>
      </c>
    </row>
    <row r="20" spans="1:16" x14ac:dyDescent="0.2">
      <c r="A20" s="1"/>
      <c r="B20" s="11">
        <v>2021</v>
      </c>
      <c r="C20" s="6">
        <v>358298</v>
      </c>
      <c r="D20" s="30">
        <f>M36</f>
        <v>20583</v>
      </c>
      <c r="E20" s="30">
        <f>M52</f>
        <v>3789</v>
      </c>
      <c r="F20" s="30">
        <f>M62</f>
        <v>1068</v>
      </c>
      <c r="G20" s="13">
        <f>+C20/$C$70*100</f>
        <v>112.51240375315589</v>
      </c>
      <c r="H20" s="13">
        <f>+D20/$D$70*100</f>
        <v>106.93023014182555</v>
      </c>
      <c r="I20" s="13">
        <f>+E20/$E$70*100</f>
        <v>101.90962883270575</v>
      </c>
      <c r="J20" s="13">
        <f>+F20/$F$70*100</f>
        <v>90.12658227848101</v>
      </c>
      <c r="L20" s="28">
        <v>2021</v>
      </c>
      <c r="M20" s="45">
        <v>112.51240375315589</v>
      </c>
      <c r="N20" s="45">
        <v>106.93023014182555</v>
      </c>
      <c r="O20" s="45">
        <v>101.90962883270575</v>
      </c>
      <c r="P20" s="50">
        <v>90.12658227848101</v>
      </c>
    </row>
    <row r="21" spans="1:16" x14ac:dyDescent="0.2">
      <c r="A21" s="1"/>
      <c r="B21" s="40">
        <v>2022</v>
      </c>
      <c r="C21" s="6">
        <v>364917</v>
      </c>
      <c r="D21" s="6">
        <f>N36</f>
        <v>21003</v>
      </c>
      <c r="E21" s="6">
        <f>N52</f>
        <v>3844</v>
      </c>
      <c r="F21" s="6">
        <f>N62</f>
        <v>1056</v>
      </c>
      <c r="G21" s="13">
        <f>+C21/$C$70*100</f>
        <v>114.59089595920264</v>
      </c>
      <c r="H21" s="13">
        <f>+D21/$D$70*100</f>
        <v>109.11216167073614</v>
      </c>
      <c r="I21" s="13">
        <f>+E21/$E$70*100</f>
        <v>103.38891877353416</v>
      </c>
      <c r="J21" s="13">
        <f>+F21/$F$70*100</f>
        <v>89.113924050632903</v>
      </c>
      <c r="K21" s="11"/>
      <c r="L21" s="29">
        <v>2022</v>
      </c>
      <c r="M21" s="48">
        <v>114.59089595920264</v>
      </c>
      <c r="N21" s="48">
        <v>109.11216167073614</v>
      </c>
      <c r="O21" s="48">
        <v>103.38891877353416</v>
      </c>
      <c r="P21" s="49">
        <v>89.113924050632903</v>
      </c>
    </row>
    <row r="22" spans="1:16" x14ac:dyDescent="0.2">
      <c r="A22" s="1"/>
      <c r="B22" s="41">
        <v>2023</v>
      </c>
      <c r="C22" s="6">
        <v>375218</v>
      </c>
      <c r="D22" s="42">
        <f>O36</f>
        <v>21333</v>
      </c>
      <c r="E22" s="42">
        <f>O52</f>
        <v>3970</v>
      </c>
      <c r="F22" s="42">
        <f>O62</f>
        <v>1053</v>
      </c>
      <c r="G22" s="13">
        <f>+C22/$C$70*100</f>
        <v>117.82560637081883</v>
      </c>
      <c r="H22" s="13">
        <f>+D22/$D$70*100</f>
        <v>110.82653644345162</v>
      </c>
      <c r="I22" s="13">
        <f>+E22/$E$70*100</f>
        <v>106.77783754706832</v>
      </c>
      <c r="J22" s="13">
        <f>+F22/$F$70*100</f>
        <v>88.860759493670884</v>
      </c>
      <c r="L22" s="43">
        <v>2023</v>
      </c>
      <c r="M22" s="45">
        <v>117.82560637081883</v>
      </c>
      <c r="N22" s="45">
        <v>110.82653644345162</v>
      </c>
      <c r="O22" s="45">
        <v>106.77783754706832</v>
      </c>
      <c r="P22" s="50">
        <v>88.860759493670884</v>
      </c>
    </row>
    <row r="23" spans="1:16" x14ac:dyDescent="0.2">
      <c r="A23" s="1"/>
      <c r="B23" s="41">
        <v>2024</v>
      </c>
      <c r="C23" s="6">
        <v>383726</v>
      </c>
      <c r="D23" s="42">
        <f>P36</f>
        <v>21628</v>
      </c>
      <c r="E23" s="42">
        <f>P52</f>
        <v>4037</v>
      </c>
      <c r="F23" s="42">
        <f>P62</f>
        <v>1046</v>
      </c>
      <c r="G23" s="13">
        <f>+C23/$C$70*100</f>
        <v>120.49728059487772</v>
      </c>
      <c r="H23" s="13">
        <f>+D23/$D$70*100</f>
        <v>112.35908358875785</v>
      </c>
      <c r="I23" s="13">
        <f>+E23/$E$70*100</f>
        <v>108.57988165680474</v>
      </c>
      <c r="J23" s="13">
        <f>+F23/$F$70*100</f>
        <v>88.270042194092824</v>
      </c>
      <c r="L23" s="44">
        <v>2024</v>
      </c>
      <c r="M23" s="48">
        <v>120.49728059487772</v>
      </c>
      <c r="N23" s="48">
        <v>112.35908358875785</v>
      </c>
      <c r="O23" s="48">
        <v>108.57988165680474</v>
      </c>
      <c r="P23" s="49">
        <v>88.270042194092824</v>
      </c>
    </row>
    <row r="24" spans="1:16" x14ac:dyDescent="0.2">
      <c r="A24" s="1"/>
      <c r="B24" s="5"/>
    </row>
    <row r="25" spans="1:16" x14ac:dyDescent="0.2">
      <c r="A25" s="1"/>
      <c r="B25" s="5"/>
    </row>
    <row r="26" spans="1:16" x14ac:dyDescent="0.2">
      <c r="A26" s="1"/>
      <c r="B26" s="7" t="s">
        <v>9</v>
      </c>
      <c r="C26" s="1" t="s">
        <v>35</v>
      </c>
      <c r="D26" s="1" t="s">
        <v>36</v>
      </c>
      <c r="E26" s="1" t="s">
        <v>37</v>
      </c>
      <c r="F26" s="1" t="s">
        <v>38</v>
      </c>
      <c r="G26" s="1" t="s">
        <v>39</v>
      </c>
      <c r="H26" s="1" t="s">
        <v>40</v>
      </c>
      <c r="I26" s="1" t="s">
        <v>41</v>
      </c>
      <c r="J26" s="1" t="s">
        <v>42</v>
      </c>
      <c r="K26" s="1" t="s">
        <v>43</v>
      </c>
      <c r="L26" s="1" t="s">
        <v>44</v>
      </c>
      <c r="M26" s="1" t="s">
        <v>45</v>
      </c>
      <c r="N26" s="1" t="s">
        <v>46</v>
      </c>
      <c r="O26" s="1" t="s">
        <v>58</v>
      </c>
      <c r="P26" s="1" t="s">
        <v>59</v>
      </c>
    </row>
    <row r="27" spans="1:16" x14ac:dyDescent="0.2">
      <c r="A27" s="1"/>
      <c r="B27" s="1" t="s">
        <v>14</v>
      </c>
      <c r="C27" s="6">
        <v>10110</v>
      </c>
      <c r="D27" s="6">
        <v>10193</v>
      </c>
      <c r="E27" s="6">
        <v>10239</v>
      </c>
      <c r="F27" s="6">
        <v>10285</v>
      </c>
      <c r="G27" s="6">
        <v>10402</v>
      </c>
      <c r="H27" s="6">
        <v>10564</v>
      </c>
      <c r="I27" s="6">
        <v>10839</v>
      </c>
      <c r="J27" s="6">
        <v>11172</v>
      </c>
      <c r="K27" s="6">
        <v>11297</v>
      </c>
      <c r="L27" s="6">
        <v>11428</v>
      </c>
      <c r="M27" s="6">
        <v>11694</v>
      </c>
      <c r="N27" s="6">
        <v>12017</v>
      </c>
      <c r="O27" s="6">
        <v>12254</v>
      </c>
      <c r="P27" s="6">
        <v>12454</v>
      </c>
    </row>
    <row r="28" spans="1:16" x14ac:dyDescent="0.2">
      <c r="A28" s="1"/>
      <c r="B28" s="1" t="s">
        <v>15</v>
      </c>
      <c r="C28" s="6">
        <v>7251</v>
      </c>
      <c r="D28" s="6">
        <v>7281</v>
      </c>
      <c r="E28" s="6">
        <v>7325</v>
      </c>
      <c r="F28" s="6">
        <v>7418</v>
      </c>
      <c r="G28" s="6">
        <v>7374</v>
      </c>
      <c r="H28" s="6">
        <v>7326</v>
      </c>
      <c r="I28" s="6">
        <v>7255</v>
      </c>
      <c r="J28" s="6">
        <v>7227</v>
      </c>
      <c r="K28" s="6">
        <v>7182</v>
      </c>
      <c r="L28" s="6">
        <v>7092</v>
      </c>
      <c r="M28" s="6">
        <v>7014</v>
      </c>
      <c r="N28" s="6">
        <v>7083</v>
      </c>
      <c r="O28" s="6">
        <v>7082</v>
      </c>
      <c r="P28" s="6">
        <v>7125</v>
      </c>
    </row>
    <row r="29" spans="1:16" x14ac:dyDescent="0.2">
      <c r="A29" s="1"/>
      <c r="B29" s="1" t="s">
        <v>32</v>
      </c>
      <c r="C29" s="19">
        <f>SUM(C27:C28)</f>
        <v>17361</v>
      </c>
      <c r="D29" s="19">
        <f t="shared" ref="D29:P29" si="0">SUM(D27:D28)</f>
        <v>17474</v>
      </c>
      <c r="E29" s="19">
        <f t="shared" si="0"/>
        <v>17564</v>
      </c>
      <c r="F29" s="19">
        <f t="shared" si="0"/>
        <v>17703</v>
      </c>
      <c r="G29" s="19">
        <f t="shared" si="0"/>
        <v>17776</v>
      </c>
      <c r="H29" s="19">
        <f t="shared" si="0"/>
        <v>17890</v>
      </c>
      <c r="I29" s="19">
        <f t="shared" si="0"/>
        <v>18094</v>
      </c>
      <c r="J29" s="19">
        <f t="shared" si="0"/>
        <v>18399</v>
      </c>
      <c r="K29" s="19">
        <f t="shared" si="0"/>
        <v>18479</v>
      </c>
      <c r="L29" s="19">
        <f t="shared" si="0"/>
        <v>18520</v>
      </c>
      <c r="M29" s="19">
        <f t="shared" si="0"/>
        <v>18708</v>
      </c>
      <c r="N29" s="19">
        <f t="shared" si="0"/>
        <v>19100</v>
      </c>
      <c r="O29" s="19">
        <f t="shared" si="0"/>
        <v>19336</v>
      </c>
      <c r="P29" s="19">
        <f t="shared" si="0"/>
        <v>19579</v>
      </c>
    </row>
    <row r="30" spans="1:16" x14ac:dyDescent="0.2">
      <c r="A30" s="1"/>
      <c r="B30" s="7"/>
      <c r="C30" s="9"/>
      <c r="D30" s="8"/>
      <c r="E30" s="8"/>
      <c r="F30" s="8"/>
      <c r="G30" s="8"/>
      <c r="H30" s="8"/>
      <c r="I30" s="8"/>
      <c r="N30"/>
      <c r="O30"/>
      <c r="P30"/>
    </row>
    <row r="31" spans="1:16" x14ac:dyDescent="0.2">
      <c r="A31" s="1"/>
      <c r="B31" s="7" t="s">
        <v>8</v>
      </c>
      <c r="C31" s="1" t="s">
        <v>35</v>
      </c>
      <c r="D31" s="1" t="s">
        <v>36</v>
      </c>
      <c r="E31" s="1" t="s">
        <v>37</v>
      </c>
      <c r="F31" s="1" t="s">
        <v>38</v>
      </c>
      <c r="G31" s="1" t="s">
        <v>39</v>
      </c>
      <c r="H31" s="1" t="s">
        <v>40</v>
      </c>
      <c r="I31" s="1" t="s">
        <v>41</v>
      </c>
      <c r="J31" s="1" t="s">
        <v>42</v>
      </c>
      <c r="K31" s="1" t="s">
        <v>43</v>
      </c>
      <c r="L31" s="1" t="s">
        <v>44</v>
      </c>
      <c r="M31" s="1" t="s">
        <v>45</v>
      </c>
      <c r="N31" s="1" t="s">
        <v>46</v>
      </c>
      <c r="O31" s="1" t="s">
        <v>58</v>
      </c>
      <c r="P31" s="1" t="s">
        <v>59</v>
      </c>
    </row>
    <row r="32" spans="1:16" x14ac:dyDescent="0.2">
      <c r="A32" s="1"/>
      <c r="B32" s="1" t="s">
        <v>9</v>
      </c>
      <c r="C32" s="8">
        <f>C29</f>
        <v>17361</v>
      </c>
      <c r="D32" s="8">
        <f t="shared" ref="D32:P32" si="1">D29</f>
        <v>17474</v>
      </c>
      <c r="E32" s="8">
        <f t="shared" si="1"/>
        <v>17564</v>
      </c>
      <c r="F32" s="8">
        <f t="shared" si="1"/>
        <v>17703</v>
      </c>
      <c r="G32" s="8">
        <f t="shared" si="1"/>
        <v>17776</v>
      </c>
      <c r="H32" s="8">
        <f t="shared" si="1"/>
        <v>17890</v>
      </c>
      <c r="I32" s="8">
        <f t="shared" si="1"/>
        <v>18094</v>
      </c>
      <c r="J32" s="8">
        <f t="shared" si="1"/>
        <v>18399</v>
      </c>
      <c r="K32" s="8">
        <f t="shared" si="1"/>
        <v>18479</v>
      </c>
      <c r="L32" s="8">
        <f t="shared" si="1"/>
        <v>18520</v>
      </c>
      <c r="M32" s="8">
        <f t="shared" si="1"/>
        <v>18708</v>
      </c>
      <c r="N32" s="8">
        <f t="shared" si="1"/>
        <v>19100</v>
      </c>
      <c r="O32" s="8">
        <f t="shared" si="1"/>
        <v>19336</v>
      </c>
      <c r="P32" s="8">
        <f t="shared" si="1"/>
        <v>19579</v>
      </c>
    </row>
    <row r="33" spans="1:16" x14ac:dyDescent="0.2">
      <c r="A33" s="1"/>
      <c r="B33" s="1" t="s">
        <v>10</v>
      </c>
      <c r="C33" s="6">
        <v>1007</v>
      </c>
      <c r="D33" s="6">
        <v>1015</v>
      </c>
      <c r="E33" s="6">
        <v>1003</v>
      </c>
      <c r="F33" s="6">
        <v>1008</v>
      </c>
      <c r="G33" s="6">
        <v>1016</v>
      </c>
      <c r="H33" s="6">
        <v>1016</v>
      </c>
      <c r="I33" s="6">
        <v>1000</v>
      </c>
      <c r="J33" s="6">
        <v>1003</v>
      </c>
      <c r="K33" s="6">
        <v>1031</v>
      </c>
      <c r="L33" s="6">
        <v>1060</v>
      </c>
      <c r="M33" s="6">
        <v>1081</v>
      </c>
      <c r="N33" s="6">
        <v>1101</v>
      </c>
      <c r="O33" s="6">
        <v>1149</v>
      </c>
      <c r="P33" s="6">
        <v>1162</v>
      </c>
    </row>
    <row r="34" spans="1:16" x14ac:dyDescent="0.2">
      <c r="A34" s="1"/>
      <c r="B34" s="1" t="s">
        <v>11</v>
      </c>
      <c r="C34" s="6">
        <v>390</v>
      </c>
      <c r="D34" s="6">
        <v>381</v>
      </c>
      <c r="E34" s="6">
        <v>405</v>
      </c>
      <c r="F34" s="6">
        <v>379</v>
      </c>
      <c r="G34" s="6">
        <v>407</v>
      </c>
      <c r="H34" s="6">
        <v>423</v>
      </c>
      <c r="I34" s="6">
        <v>438</v>
      </c>
      <c r="J34" s="6">
        <v>473</v>
      </c>
      <c r="K34" s="6">
        <v>470</v>
      </c>
      <c r="L34" s="6">
        <v>440</v>
      </c>
      <c r="M34" s="6">
        <v>429</v>
      </c>
      <c r="N34" s="6">
        <v>440</v>
      </c>
      <c r="O34" s="6">
        <v>475</v>
      </c>
      <c r="P34" s="6">
        <v>491</v>
      </c>
    </row>
    <row r="35" spans="1:16" x14ac:dyDescent="0.2">
      <c r="A35" s="1"/>
      <c r="B35" s="1" t="s">
        <v>12</v>
      </c>
      <c r="C35" s="6">
        <v>333</v>
      </c>
      <c r="D35" s="6">
        <v>343</v>
      </c>
      <c r="E35" s="6">
        <v>351</v>
      </c>
      <c r="F35" s="6">
        <v>348</v>
      </c>
      <c r="G35" s="6">
        <v>362</v>
      </c>
      <c r="H35" s="6">
        <v>351</v>
      </c>
      <c r="I35" s="6">
        <v>351</v>
      </c>
      <c r="J35" s="6">
        <v>371</v>
      </c>
      <c r="K35" s="6">
        <v>369</v>
      </c>
      <c r="L35" s="6">
        <v>366</v>
      </c>
      <c r="M35" s="6">
        <v>365</v>
      </c>
      <c r="N35" s="6">
        <v>362</v>
      </c>
      <c r="O35" s="6">
        <v>373</v>
      </c>
      <c r="P35" s="6">
        <v>396</v>
      </c>
    </row>
    <row r="36" spans="1:16" x14ac:dyDescent="0.2">
      <c r="A36" s="1"/>
      <c r="B36" s="1" t="s">
        <v>32</v>
      </c>
      <c r="C36" s="19">
        <f>SUM(C32:C35)</f>
        <v>19091</v>
      </c>
      <c r="D36" s="19">
        <f t="shared" ref="D36:P36" si="2">SUM(D32:D35)</f>
        <v>19213</v>
      </c>
      <c r="E36" s="19">
        <f t="shared" si="2"/>
        <v>19323</v>
      </c>
      <c r="F36" s="19">
        <f t="shared" si="2"/>
        <v>19438</v>
      </c>
      <c r="G36" s="19">
        <f t="shared" si="2"/>
        <v>19561</v>
      </c>
      <c r="H36" s="19">
        <f t="shared" si="2"/>
        <v>19680</v>
      </c>
      <c r="I36" s="19">
        <f t="shared" si="2"/>
        <v>19883</v>
      </c>
      <c r="J36" s="19">
        <f t="shared" si="2"/>
        <v>20246</v>
      </c>
      <c r="K36" s="19">
        <f t="shared" si="2"/>
        <v>20349</v>
      </c>
      <c r="L36" s="19">
        <f t="shared" si="2"/>
        <v>20386</v>
      </c>
      <c r="M36" s="19">
        <f t="shared" si="2"/>
        <v>20583</v>
      </c>
      <c r="N36" s="19">
        <f t="shared" si="2"/>
        <v>21003</v>
      </c>
      <c r="O36" s="19">
        <f t="shared" si="2"/>
        <v>21333</v>
      </c>
      <c r="P36" s="19">
        <f t="shared" si="2"/>
        <v>21628</v>
      </c>
    </row>
    <row r="37" spans="1:16" x14ac:dyDescent="0.2">
      <c r="A37" s="1"/>
      <c r="B37" s="7"/>
      <c r="C37" s="9"/>
      <c r="D37" s="9"/>
      <c r="E37" s="9"/>
      <c r="F37" s="9"/>
      <c r="G37" s="9"/>
      <c r="H37" s="9"/>
      <c r="I37" s="9"/>
      <c r="N37"/>
      <c r="O37"/>
      <c r="P37"/>
    </row>
    <row r="38" spans="1:16" x14ac:dyDescent="0.2">
      <c r="A38" s="1"/>
      <c r="B38" s="10" t="s">
        <v>28</v>
      </c>
      <c r="C38" s="10" t="s">
        <v>35</v>
      </c>
      <c r="D38" s="10" t="s">
        <v>36</v>
      </c>
      <c r="E38" s="10" t="s">
        <v>37</v>
      </c>
      <c r="F38" s="10" t="s">
        <v>38</v>
      </c>
      <c r="G38" s="10" t="s">
        <v>39</v>
      </c>
      <c r="H38" s="10" t="s">
        <v>40</v>
      </c>
      <c r="I38" s="10" t="s">
        <v>41</v>
      </c>
      <c r="J38" s="10" t="s">
        <v>42</v>
      </c>
      <c r="K38" s="10" t="s">
        <v>43</v>
      </c>
      <c r="L38" s="10" t="s">
        <v>44</v>
      </c>
      <c r="M38" s="10" t="s">
        <v>45</v>
      </c>
      <c r="N38" s="10" t="s">
        <v>46</v>
      </c>
      <c r="O38" s="10" t="s">
        <v>58</v>
      </c>
      <c r="P38" s="10" t="s">
        <v>59</v>
      </c>
    </row>
    <row r="39" spans="1:16" x14ac:dyDescent="0.2">
      <c r="A39" s="1"/>
      <c r="B39" s="10" t="s">
        <v>17</v>
      </c>
      <c r="C39" s="6">
        <v>2880</v>
      </c>
      <c r="D39" s="6">
        <v>2865</v>
      </c>
      <c r="E39" s="6">
        <v>2837</v>
      </c>
      <c r="F39" s="6">
        <v>2796</v>
      </c>
      <c r="G39" s="6">
        <v>2768</v>
      </c>
      <c r="H39" s="6">
        <v>2784</v>
      </c>
      <c r="I39" s="6">
        <v>2923</v>
      </c>
      <c r="J39" s="6">
        <v>3159</v>
      </c>
      <c r="K39" s="6">
        <v>2930</v>
      </c>
      <c r="L39" s="6">
        <v>2997</v>
      </c>
      <c r="M39" s="6">
        <v>2954</v>
      </c>
      <c r="N39" s="6">
        <v>2957</v>
      </c>
      <c r="O39" s="6">
        <v>3063</v>
      </c>
      <c r="P39" s="6">
        <v>3081</v>
      </c>
    </row>
    <row r="40" spans="1:16" x14ac:dyDescent="0.2">
      <c r="A40" s="1"/>
      <c r="B40" s="10" t="s">
        <v>21</v>
      </c>
      <c r="C40" s="6">
        <v>119</v>
      </c>
      <c r="D40" s="6">
        <v>121</v>
      </c>
      <c r="E40" s="6">
        <v>119</v>
      </c>
      <c r="F40" s="6">
        <v>120</v>
      </c>
      <c r="G40" s="6">
        <v>110</v>
      </c>
      <c r="H40" s="6">
        <v>122</v>
      </c>
      <c r="I40" s="6">
        <v>106</v>
      </c>
      <c r="J40" s="6">
        <v>118</v>
      </c>
      <c r="K40" s="6">
        <v>116</v>
      </c>
      <c r="L40" s="6">
        <v>113</v>
      </c>
      <c r="M40" s="6">
        <v>123</v>
      </c>
      <c r="N40" s="6">
        <v>115</v>
      </c>
      <c r="O40" s="6">
        <v>120</v>
      </c>
      <c r="P40" s="6">
        <v>117</v>
      </c>
    </row>
    <row r="41" spans="1:16" x14ac:dyDescent="0.2">
      <c r="A41" s="1"/>
      <c r="B41" s="10" t="s">
        <v>22</v>
      </c>
      <c r="C41" s="6">
        <v>243</v>
      </c>
      <c r="D41" s="6">
        <v>231</v>
      </c>
      <c r="E41" s="6">
        <v>226</v>
      </c>
      <c r="F41" s="6">
        <v>207</v>
      </c>
      <c r="G41" s="6">
        <v>201</v>
      </c>
      <c r="H41" s="6">
        <v>198</v>
      </c>
      <c r="I41" s="6">
        <v>192</v>
      </c>
      <c r="J41" s="6">
        <v>183</v>
      </c>
      <c r="K41" s="6">
        <v>193</v>
      </c>
      <c r="L41" s="6">
        <v>194</v>
      </c>
      <c r="M41" s="6">
        <v>186</v>
      </c>
      <c r="N41" s="6">
        <v>178</v>
      </c>
      <c r="O41" s="6">
        <v>182</v>
      </c>
      <c r="P41" s="6">
        <v>196</v>
      </c>
    </row>
    <row r="42" spans="1:16" x14ac:dyDescent="0.2">
      <c r="A42" s="1"/>
      <c r="B42" s="10" t="s">
        <v>23</v>
      </c>
      <c r="C42" s="6">
        <v>203</v>
      </c>
      <c r="D42" s="6">
        <v>192</v>
      </c>
      <c r="E42" s="6">
        <v>172</v>
      </c>
      <c r="F42" s="6">
        <v>171</v>
      </c>
      <c r="G42" s="6">
        <v>191</v>
      </c>
      <c r="H42" s="6">
        <v>193</v>
      </c>
      <c r="I42" s="6">
        <v>184</v>
      </c>
      <c r="J42" s="6">
        <v>183</v>
      </c>
      <c r="K42" s="6">
        <v>166</v>
      </c>
      <c r="L42" s="6">
        <v>158</v>
      </c>
      <c r="M42" s="6">
        <v>167</v>
      </c>
      <c r="N42" s="6">
        <v>175</v>
      </c>
      <c r="O42" s="6">
        <v>182</v>
      </c>
      <c r="P42" s="6">
        <v>183</v>
      </c>
    </row>
    <row r="43" spans="1:16" x14ac:dyDescent="0.2">
      <c r="A43" s="1"/>
      <c r="B43" s="10" t="s">
        <v>24</v>
      </c>
      <c r="C43" s="6">
        <v>0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11</v>
      </c>
      <c r="K43" s="6">
        <v>11</v>
      </c>
      <c r="L43" s="6">
        <v>11</v>
      </c>
      <c r="M43" s="6">
        <v>12</v>
      </c>
      <c r="N43" s="6">
        <v>12</v>
      </c>
      <c r="O43" s="6">
        <v>10</v>
      </c>
      <c r="P43" s="6">
        <v>10</v>
      </c>
    </row>
    <row r="44" spans="1:16" x14ac:dyDescent="0.2">
      <c r="A44" s="1"/>
      <c r="B44" s="10" t="s">
        <v>33</v>
      </c>
      <c r="C44" s="16">
        <f>SUM(C39-C40-C41-C42-C43)</f>
        <v>2315</v>
      </c>
      <c r="D44" s="16">
        <f t="shared" ref="D44:P44" si="3">SUM(D39-D40-D41-D42-D43)</f>
        <v>2321</v>
      </c>
      <c r="E44" s="16">
        <f t="shared" si="3"/>
        <v>2320</v>
      </c>
      <c r="F44" s="16">
        <f t="shared" si="3"/>
        <v>2298</v>
      </c>
      <c r="G44" s="16">
        <f t="shared" si="3"/>
        <v>2266</v>
      </c>
      <c r="H44" s="16">
        <f t="shared" si="3"/>
        <v>2271</v>
      </c>
      <c r="I44" s="16">
        <f t="shared" si="3"/>
        <v>2441</v>
      </c>
      <c r="J44" s="16">
        <f t="shared" si="3"/>
        <v>2664</v>
      </c>
      <c r="K44" s="16">
        <f t="shared" si="3"/>
        <v>2444</v>
      </c>
      <c r="L44" s="16">
        <f t="shared" si="3"/>
        <v>2521</v>
      </c>
      <c r="M44" s="16">
        <f t="shared" si="3"/>
        <v>2466</v>
      </c>
      <c r="N44" s="16">
        <f t="shared" si="3"/>
        <v>2477</v>
      </c>
      <c r="O44" s="16">
        <f t="shared" si="3"/>
        <v>2569</v>
      </c>
      <c r="P44" s="16">
        <f t="shared" si="3"/>
        <v>2575</v>
      </c>
    </row>
    <row r="45" spans="1:16" x14ac:dyDescent="0.2">
      <c r="A45" s="1"/>
      <c r="B45" s="10"/>
      <c r="C45" s="16"/>
      <c r="D45" s="16"/>
      <c r="E45" s="16"/>
      <c r="F45" s="16"/>
      <c r="G45" s="16"/>
      <c r="H45" s="16"/>
      <c r="I45" s="16"/>
      <c r="N45"/>
      <c r="O45"/>
      <c r="P45"/>
    </row>
    <row r="46" spans="1:16" x14ac:dyDescent="0.2">
      <c r="A46" s="1"/>
      <c r="B46" s="10" t="s">
        <v>28</v>
      </c>
      <c r="C46" s="10" t="s">
        <v>35</v>
      </c>
      <c r="D46" s="10" t="s">
        <v>36</v>
      </c>
      <c r="E46" s="10" t="s">
        <v>37</v>
      </c>
      <c r="F46" s="10" t="s">
        <v>38</v>
      </c>
      <c r="G46" s="10" t="s">
        <v>39</v>
      </c>
      <c r="H46" s="10" t="s">
        <v>40</v>
      </c>
      <c r="I46" s="10" t="s">
        <v>41</v>
      </c>
      <c r="J46" s="10" t="s">
        <v>42</v>
      </c>
      <c r="K46" s="10" t="s">
        <v>43</v>
      </c>
      <c r="L46" s="10" t="s">
        <v>44</v>
      </c>
      <c r="M46" s="10" t="s">
        <v>45</v>
      </c>
      <c r="N46" s="10" t="s">
        <v>46</v>
      </c>
      <c r="O46" s="10" t="s">
        <v>58</v>
      </c>
      <c r="P46" s="10" t="s">
        <v>59</v>
      </c>
    </row>
    <row r="47" spans="1:16" x14ac:dyDescent="0.2">
      <c r="A47" s="1"/>
      <c r="B47" s="10" t="s">
        <v>17</v>
      </c>
      <c r="C47" s="16">
        <f>C44</f>
        <v>2315</v>
      </c>
      <c r="D47" s="16">
        <f t="shared" ref="D47:P47" si="4">D44</f>
        <v>2321</v>
      </c>
      <c r="E47" s="16">
        <f t="shared" si="4"/>
        <v>2320</v>
      </c>
      <c r="F47" s="16">
        <f t="shared" si="4"/>
        <v>2298</v>
      </c>
      <c r="G47" s="16">
        <f t="shared" si="4"/>
        <v>2266</v>
      </c>
      <c r="H47" s="16">
        <f t="shared" si="4"/>
        <v>2271</v>
      </c>
      <c r="I47" s="16">
        <f t="shared" si="4"/>
        <v>2441</v>
      </c>
      <c r="J47" s="16">
        <f t="shared" si="4"/>
        <v>2664</v>
      </c>
      <c r="K47" s="16">
        <f t="shared" si="4"/>
        <v>2444</v>
      </c>
      <c r="L47" s="16">
        <f t="shared" si="4"/>
        <v>2521</v>
      </c>
      <c r="M47" s="16">
        <f t="shared" si="4"/>
        <v>2466</v>
      </c>
      <c r="N47" s="16">
        <f t="shared" si="4"/>
        <v>2477</v>
      </c>
      <c r="O47" s="16">
        <f t="shared" si="4"/>
        <v>2569</v>
      </c>
      <c r="P47" s="16">
        <f t="shared" si="4"/>
        <v>2575</v>
      </c>
    </row>
    <row r="48" spans="1:16" x14ac:dyDescent="0.2">
      <c r="A48" s="1"/>
      <c r="B48" s="10" t="s">
        <v>18</v>
      </c>
      <c r="C48" s="6">
        <v>57</v>
      </c>
      <c r="D48" s="6">
        <v>55</v>
      </c>
      <c r="E48" s="6">
        <v>55</v>
      </c>
      <c r="F48" s="6">
        <v>55</v>
      </c>
      <c r="G48" s="6">
        <v>59</v>
      </c>
      <c r="H48" s="6">
        <v>60</v>
      </c>
      <c r="I48" s="6">
        <v>57</v>
      </c>
      <c r="J48" s="6">
        <v>58</v>
      </c>
      <c r="K48" s="6">
        <v>53</v>
      </c>
      <c r="L48" s="6">
        <v>53</v>
      </c>
      <c r="M48" s="6">
        <v>56</v>
      </c>
      <c r="N48" s="6">
        <v>61</v>
      </c>
      <c r="O48" s="6">
        <v>56</v>
      </c>
      <c r="P48" s="6">
        <v>52</v>
      </c>
    </row>
    <row r="49" spans="1:16" x14ac:dyDescent="0.2">
      <c r="A49" s="1"/>
      <c r="B49" s="10" t="s">
        <v>26</v>
      </c>
      <c r="N49"/>
      <c r="O49">
        <v>1345</v>
      </c>
      <c r="P49">
        <v>1410</v>
      </c>
    </row>
    <row r="50" spans="1:16" x14ac:dyDescent="0.2">
      <c r="A50" s="1"/>
      <c r="B50" s="10" t="s">
        <v>25</v>
      </c>
      <c r="C50" s="6">
        <v>382</v>
      </c>
      <c r="D50" s="6">
        <v>377</v>
      </c>
      <c r="E50" s="6">
        <v>369</v>
      </c>
      <c r="F50" s="6">
        <v>367</v>
      </c>
      <c r="G50" s="6">
        <v>392</v>
      </c>
      <c r="H50" s="6">
        <v>400</v>
      </c>
      <c r="I50" s="6">
        <v>416</v>
      </c>
      <c r="J50" s="6">
        <v>476</v>
      </c>
      <c r="K50" s="6">
        <v>477</v>
      </c>
      <c r="L50" s="6">
        <v>479</v>
      </c>
      <c r="M50" s="6">
        <v>434</v>
      </c>
      <c r="N50" s="6">
        <v>451</v>
      </c>
      <c r="O50"/>
      <c r="P50"/>
    </row>
    <row r="51" spans="1:16" x14ac:dyDescent="0.2">
      <c r="A51" s="1"/>
      <c r="B51" s="10" t="s">
        <v>61</v>
      </c>
      <c r="C51" s="6">
        <v>937</v>
      </c>
      <c r="D51" s="6">
        <v>905</v>
      </c>
      <c r="E51" s="6">
        <v>902</v>
      </c>
      <c r="F51" s="6">
        <v>907</v>
      </c>
      <c r="G51" s="6">
        <v>909</v>
      </c>
      <c r="H51" s="6">
        <v>908</v>
      </c>
      <c r="I51" s="6">
        <v>900</v>
      </c>
      <c r="J51" s="6">
        <v>936</v>
      </c>
      <c r="K51" s="6">
        <v>869</v>
      </c>
      <c r="L51" s="6">
        <v>842</v>
      </c>
      <c r="M51" s="6">
        <v>833</v>
      </c>
      <c r="N51" s="6">
        <v>855</v>
      </c>
      <c r="O51"/>
      <c r="P51"/>
    </row>
    <row r="52" spans="1:16" x14ac:dyDescent="0.2">
      <c r="A52" s="1"/>
      <c r="B52" s="1" t="s">
        <v>32</v>
      </c>
      <c r="C52" s="20">
        <f>SUM(C47:C51)</f>
        <v>3691</v>
      </c>
      <c r="D52" s="20">
        <f t="shared" ref="D52:P52" si="5">SUM(D47:D51)</f>
        <v>3658</v>
      </c>
      <c r="E52" s="20">
        <f t="shared" si="5"/>
        <v>3646</v>
      </c>
      <c r="F52" s="20">
        <f t="shared" si="5"/>
        <v>3627</v>
      </c>
      <c r="G52" s="20">
        <f t="shared" si="5"/>
        <v>3626</v>
      </c>
      <c r="H52" s="20">
        <f t="shared" si="5"/>
        <v>3639</v>
      </c>
      <c r="I52" s="20">
        <f t="shared" si="5"/>
        <v>3814</v>
      </c>
      <c r="J52" s="20">
        <f t="shared" si="5"/>
        <v>4134</v>
      </c>
      <c r="K52" s="20">
        <f t="shared" si="5"/>
        <v>3843</v>
      </c>
      <c r="L52" s="20">
        <f t="shared" si="5"/>
        <v>3895</v>
      </c>
      <c r="M52" s="20">
        <f t="shared" si="5"/>
        <v>3789</v>
      </c>
      <c r="N52" s="20">
        <f t="shared" si="5"/>
        <v>3844</v>
      </c>
      <c r="O52" s="20">
        <f t="shared" si="5"/>
        <v>3970</v>
      </c>
      <c r="P52" s="20">
        <f t="shared" si="5"/>
        <v>4037</v>
      </c>
    </row>
    <row r="53" spans="1:16" x14ac:dyDescent="0.2">
      <c r="A53" s="1"/>
      <c r="B53" s="10"/>
      <c r="C53" s="10"/>
      <c r="D53" s="16"/>
      <c r="E53" s="16"/>
      <c r="F53" s="16"/>
      <c r="G53" s="16"/>
      <c r="H53" s="16"/>
      <c r="I53" s="16"/>
      <c r="N53"/>
      <c r="O53"/>
      <c r="P53"/>
    </row>
    <row r="54" spans="1:16" x14ac:dyDescent="0.2">
      <c r="A54" s="1"/>
      <c r="B54" s="10" t="s">
        <v>29</v>
      </c>
      <c r="C54" s="10" t="s">
        <v>35</v>
      </c>
      <c r="D54" s="10" t="s">
        <v>36</v>
      </c>
      <c r="E54" s="10" t="s">
        <v>37</v>
      </c>
      <c r="F54" s="10" t="s">
        <v>38</v>
      </c>
      <c r="G54" s="10" t="s">
        <v>39</v>
      </c>
      <c r="H54" s="10" t="s">
        <v>40</v>
      </c>
      <c r="I54" s="10" t="s">
        <v>41</v>
      </c>
      <c r="J54" s="10" t="s">
        <v>42</v>
      </c>
      <c r="K54" s="10" t="s">
        <v>43</v>
      </c>
      <c r="L54" s="10" t="s">
        <v>44</v>
      </c>
      <c r="M54" s="10" t="s">
        <v>45</v>
      </c>
      <c r="N54" s="10" t="s">
        <v>46</v>
      </c>
      <c r="O54" s="10" t="s">
        <v>58</v>
      </c>
      <c r="P54" s="10" t="s">
        <v>59</v>
      </c>
    </row>
    <row r="55" spans="1:16" x14ac:dyDescent="0.2">
      <c r="A55" s="1"/>
      <c r="B55" s="10" t="s">
        <v>21</v>
      </c>
      <c r="C55" s="6">
        <v>119</v>
      </c>
      <c r="D55" s="6">
        <v>121</v>
      </c>
      <c r="E55" s="6">
        <v>119</v>
      </c>
      <c r="F55" s="6">
        <v>120</v>
      </c>
      <c r="G55" s="6">
        <v>110</v>
      </c>
      <c r="H55" s="6">
        <v>122</v>
      </c>
      <c r="I55" s="6">
        <v>106</v>
      </c>
      <c r="J55" s="6">
        <v>118</v>
      </c>
      <c r="K55" s="6">
        <v>116</v>
      </c>
      <c r="L55" s="6">
        <v>113</v>
      </c>
      <c r="M55" s="6">
        <v>123</v>
      </c>
      <c r="N55" s="6">
        <v>115</v>
      </c>
      <c r="O55" s="6">
        <v>120</v>
      </c>
      <c r="P55" s="6">
        <v>117</v>
      </c>
    </row>
    <row r="56" spans="1:16" x14ac:dyDescent="0.2">
      <c r="A56" s="1"/>
      <c r="B56" s="10" t="s">
        <v>22</v>
      </c>
      <c r="C56" s="6">
        <v>243</v>
      </c>
      <c r="D56" s="6">
        <v>231</v>
      </c>
      <c r="E56" s="6">
        <v>226</v>
      </c>
      <c r="F56" s="6">
        <v>207</v>
      </c>
      <c r="G56" s="6">
        <v>201</v>
      </c>
      <c r="H56" s="6">
        <v>198</v>
      </c>
      <c r="I56" s="6">
        <v>192</v>
      </c>
      <c r="J56" s="6">
        <v>183</v>
      </c>
      <c r="K56" s="6">
        <v>193</v>
      </c>
      <c r="L56" s="6">
        <v>194</v>
      </c>
      <c r="M56" s="6">
        <v>186</v>
      </c>
      <c r="N56" s="6">
        <v>178</v>
      </c>
      <c r="O56" s="6">
        <v>182</v>
      </c>
      <c r="P56" s="6">
        <v>196</v>
      </c>
    </row>
    <row r="57" spans="1:16" x14ac:dyDescent="0.2">
      <c r="A57" s="1"/>
      <c r="B57" s="10" t="s">
        <v>23</v>
      </c>
      <c r="C57" s="6">
        <v>203</v>
      </c>
      <c r="D57" s="6">
        <v>192</v>
      </c>
      <c r="E57" s="6">
        <v>172</v>
      </c>
      <c r="F57" s="6">
        <v>171</v>
      </c>
      <c r="G57" s="6">
        <v>191</v>
      </c>
      <c r="H57" s="6">
        <v>193</v>
      </c>
      <c r="I57" s="6">
        <v>184</v>
      </c>
      <c r="J57" s="6">
        <v>183</v>
      </c>
      <c r="K57" s="6">
        <v>166</v>
      </c>
      <c r="L57" s="6">
        <v>158</v>
      </c>
      <c r="M57" s="6">
        <v>167</v>
      </c>
      <c r="N57" s="6">
        <v>175</v>
      </c>
      <c r="O57" s="6">
        <v>182</v>
      </c>
      <c r="P57" s="6">
        <v>183</v>
      </c>
    </row>
    <row r="58" spans="1:16" x14ac:dyDescent="0.2">
      <c r="A58" s="1"/>
      <c r="B58" s="10" t="s">
        <v>24</v>
      </c>
      <c r="C58" s="6">
        <v>0</v>
      </c>
      <c r="D58" s="6">
        <v>0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11</v>
      </c>
      <c r="K58" s="6">
        <v>11</v>
      </c>
      <c r="L58" s="6">
        <v>11</v>
      </c>
      <c r="M58" s="6">
        <v>12</v>
      </c>
      <c r="N58" s="6">
        <v>12</v>
      </c>
      <c r="O58" s="6">
        <v>10</v>
      </c>
      <c r="P58" s="6">
        <v>10</v>
      </c>
    </row>
    <row r="59" spans="1:16" x14ac:dyDescent="0.2">
      <c r="A59" s="1"/>
      <c r="B59" s="10" t="s">
        <v>20</v>
      </c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>
        <v>559</v>
      </c>
      <c r="P59" s="6">
        <v>540</v>
      </c>
    </row>
    <row r="60" spans="1:16" x14ac:dyDescent="0.2">
      <c r="A60" s="1"/>
      <c r="B60" s="10" t="s">
        <v>19</v>
      </c>
      <c r="C60" s="6">
        <v>106</v>
      </c>
      <c r="D60" s="6">
        <v>101</v>
      </c>
      <c r="E60" s="6">
        <v>95</v>
      </c>
      <c r="F60" s="6">
        <v>89</v>
      </c>
      <c r="G60" s="6">
        <v>98</v>
      </c>
      <c r="H60" s="6">
        <v>97</v>
      </c>
      <c r="I60" s="6">
        <v>94</v>
      </c>
      <c r="J60" s="6">
        <v>92</v>
      </c>
      <c r="K60" s="6">
        <v>90</v>
      </c>
      <c r="L60" s="6">
        <v>92</v>
      </c>
      <c r="M60" s="6">
        <v>94</v>
      </c>
      <c r="N60" s="6">
        <v>94</v>
      </c>
      <c r="O60"/>
      <c r="P60"/>
    </row>
    <row r="61" spans="1:16" x14ac:dyDescent="0.2">
      <c r="A61" s="1"/>
      <c r="B61" s="10" t="s">
        <v>60</v>
      </c>
      <c r="C61" s="6">
        <v>497</v>
      </c>
      <c r="D61" s="6">
        <v>508</v>
      </c>
      <c r="E61" s="6">
        <v>517</v>
      </c>
      <c r="F61" s="6">
        <v>525</v>
      </c>
      <c r="G61" s="6">
        <v>506</v>
      </c>
      <c r="H61" s="6">
        <v>500</v>
      </c>
      <c r="I61" s="6">
        <v>478</v>
      </c>
      <c r="J61" s="6">
        <v>473</v>
      </c>
      <c r="K61" s="6">
        <v>485</v>
      </c>
      <c r="L61" s="6">
        <v>463</v>
      </c>
      <c r="M61" s="6">
        <v>486</v>
      </c>
      <c r="N61" s="6">
        <v>482</v>
      </c>
      <c r="O61"/>
      <c r="P61"/>
    </row>
    <row r="62" spans="1:16" x14ac:dyDescent="0.2">
      <c r="A62" s="1"/>
      <c r="B62" s="1" t="s">
        <v>32</v>
      </c>
      <c r="C62" s="19">
        <f>SUM(C55:C61)</f>
        <v>1168</v>
      </c>
      <c r="D62" s="19">
        <f t="shared" ref="D62:P62" si="6">SUM(D55:D61)</f>
        <v>1153</v>
      </c>
      <c r="E62" s="19">
        <f t="shared" si="6"/>
        <v>1129</v>
      </c>
      <c r="F62" s="19">
        <f t="shared" si="6"/>
        <v>1112</v>
      </c>
      <c r="G62" s="19">
        <f t="shared" si="6"/>
        <v>1106</v>
      </c>
      <c r="H62" s="19">
        <f t="shared" si="6"/>
        <v>1110</v>
      </c>
      <c r="I62" s="19">
        <f t="shared" si="6"/>
        <v>1054</v>
      </c>
      <c r="J62" s="19">
        <f t="shared" si="6"/>
        <v>1060</v>
      </c>
      <c r="K62" s="19">
        <f t="shared" si="6"/>
        <v>1061</v>
      </c>
      <c r="L62" s="19">
        <f t="shared" si="6"/>
        <v>1031</v>
      </c>
      <c r="M62" s="19">
        <f t="shared" si="6"/>
        <v>1068</v>
      </c>
      <c r="N62" s="19">
        <f t="shared" si="6"/>
        <v>1056</v>
      </c>
      <c r="O62" s="19">
        <f t="shared" si="6"/>
        <v>1053</v>
      </c>
      <c r="P62" s="19">
        <f t="shared" si="6"/>
        <v>1046</v>
      </c>
    </row>
    <row r="63" spans="1:16" x14ac:dyDescent="0.2">
      <c r="A63" s="1"/>
      <c r="B63" s="5"/>
    </row>
    <row r="64" spans="1:16" x14ac:dyDescent="0.2">
      <c r="A64" s="1"/>
      <c r="B64" s="5"/>
    </row>
    <row r="65" spans="1:18" x14ac:dyDescent="0.2">
      <c r="A65" s="1"/>
      <c r="B65" s="5"/>
    </row>
    <row r="66" spans="1:18" x14ac:dyDescent="0.2">
      <c r="A66" s="1"/>
      <c r="B66" s="5"/>
    </row>
    <row r="67" spans="1:18" x14ac:dyDescent="0.2">
      <c r="A67" t="s">
        <v>62</v>
      </c>
    </row>
    <row r="68" spans="1:18" ht="15" customHeight="1" x14ac:dyDescent="0.2">
      <c r="A68" s="33"/>
      <c r="B68" s="51" t="s">
        <v>1</v>
      </c>
      <c r="C68" s="51"/>
      <c r="D68" s="51"/>
      <c r="E68" s="51"/>
      <c r="F68" s="51"/>
      <c r="G68" s="51" t="s">
        <v>30</v>
      </c>
      <c r="H68" s="51"/>
      <c r="I68" s="51"/>
      <c r="J68" s="51"/>
      <c r="K68" s="33"/>
      <c r="L68" s="33"/>
      <c r="M68" s="33"/>
      <c r="N68" s="33"/>
      <c r="O68" s="33"/>
      <c r="P68" s="33"/>
      <c r="Q68" s="52"/>
      <c r="R68" s="52"/>
    </row>
    <row r="69" spans="1:18" ht="13.25" customHeight="1" x14ac:dyDescent="0.2">
      <c r="A69" s="33"/>
      <c r="B69" s="53" t="s">
        <v>31</v>
      </c>
      <c r="C69" s="53" t="s">
        <v>27</v>
      </c>
      <c r="D69" s="54" t="s">
        <v>8</v>
      </c>
      <c r="E69" s="53" t="s">
        <v>28</v>
      </c>
      <c r="F69" s="55" t="s">
        <v>29</v>
      </c>
      <c r="G69" s="53" t="s">
        <v>47</v>
      </c>
      <c r="H69" s="54" t="s">
        <v>48</v>
      </c>
      <c r="I69" s="53" t="s">
        <v>49</v>
      </c>
      <c r="J69" s="54" t="s">
        <v>50</v>
      </c>
      <c r="K69" s="33"/>
      <c r="L69" s="56" t="s">
        <v>31</v>
      </c>
      <c r="M69" s="57" t="s">
        <v>47</v>
      </c>
      <c r="N69" s="58" t="s">
        <v>48</v>
      </c>
      <c r="O69" s="57" t="s">
        <v>49</v>
      </c>
      <c r="P69" s="59" t="s">
        <v>50</v>
      </c>
      <c r="Q69" s="52"/>
      <c r="R69" s="52"/>
    </row>
    <row r="70" spans="1:18" x14ac:dyDescent="0.2">
      <c r="A70" s="33"/>
      <c r="B70" s="52">
        <v>2011</v>
      </c>
      <c r="C70" s="52">
        <v>318452</v>
      </c>
      <c r="D70" s="60">
        <f>C94</f>
        <v>19249</v>
      </c>
      <c r="E70" s="60">
        <f>C109</f>
        <v>3718</v>
      </c>
      <c r="F70" s="60">
        <f>C118</f>
        <v>1185</v>
      </c>
      <c r="G70" s="61">
        <v>100</v>
      </c>
      <c r="H70" s="62">
        <v>100</v>
      </c>
      <c r="I70" s="62">
        <v>100</v>
      </c>
      <c r="J70" s="62">
        <v>100</v>
      </c>
      <c r="K70" s="33"/>
      <c r="L70" s="63">
        <v>2011</v>
      </c>
      <c r="M70" s="64">
        <v>100</v>
      </c>
      <c r="N70" s="65">
        <v>100</v>
      </c>
      <c r="O70" s="65">
        <v>100</v>
      </c>
      <c r="P70" s="66">
        <v>100</v>
      </c>
      <c r="Q70" s="52"/>
      <c r="R70" s="52"/>
    </row>
    <row r="71" spans="1:18" x14ac:dyDescent="0.2">
      <c r="A71" s="33"/>
      <c r="B71" s="52">
        <v>2012</v>
      </c>
      <c r="C71" s="52">
        <v>319575</v>
      </c>
      <c r="D71" s="60">
        <f>D94</f>
        <v>19394</v>
      </c>
      <c r="E71" s="60">
        <f>D109</f>
        <v>3689</v>
      </c>
      <c r="F71" s="60">
        <f>D118</f>
        <v>1164</v>
      </c>
      <c r="G71" s="61">
        <f>+C71/$C$70*100</f>
        <v>100.352643412508</v>
      </c>
      <c r="H71" s="61">
        <f>+D71/$D$70*100</f>
        <v>100.75328588498105</v>
      </c>
      <c r="I71" s="61">
        <f>+E71/$E$70*100</f>
        <v>99.220010758472299</v>
      </c>
      <c r="J71" s="61">
        <f>+F71/$F$70*100</f>
        <v>98.22784810126582</v>
      </c>
      <c r="K71" s="33"/>
      <c r="L71" s="67">
        <v>2012</v>
      </c>
      <c r="M71" s="68">
        <v>100.352643412508</v>
      </c>
      <c r="N71" s="68">
        <v>100.75328588498105</v>
      </c>
      <c r="O71" s="68">
        <v>99.220010758472299</v>
      </c>
      <c r="P71" s="69">
        <v>98.22784810126582</v>
      </c>
      <c r="Q71" s="52"/>
      <c r="R71" s="52"/>
    </row>
    <row r="72" spans="1:18" x14ac:dyDescent="0.2">
      <c r="A72" s="33"/>
      <c r="B72" s="52">
        <v>2013</v>
      </c>
      <c r="C72" s="52">
        <v>321857</v>
      </c>
      <c r="D72" s="60">
        <f>E94</f>
        <v>19494</v>
      </c>
      <c r="E72" s="60">
        <f>E109</f>
        <v>3683</v>
      </c>
      <c r="F72" s="60">
        <f>E118</f>
        <v>1149</v>
      </c>
      <c r="G72" s="61">
        <f>+C72/$C$70*100</f>
        <v>101.06923492394458</v>
      </c>
      <c r="H72" s="62">
        <f>+D72/$D$70*100</f>
        <v>101.2727933918645</v>
      </c>
      <c r="I72" s="62">
        <f>+E72/$E$70*100</f>
        <v>99.058633674018296</v>
      </c>
      <c r="J72" s="62">
        <f>+F72/$F$70*100</f>
        <v>96.962025316455694</v>
      </c>
      <c r="K72" s="33"/>
      <c r="L72" s="63">
        <v>2013</v>
      </c>
      <c r="M72" s="64">
        <v>101.06923492394458</v>
      </c>
      <c r="N72" s="65">
        <v>101.2727933918645</v>
      </c>
      <c r="O72" s="65">
        <v>99.058633674018296</v>
      </c>
      <c r="P72" s="66">
        <v>96.962025316455694</v>
      </c>
      <c r="Q72" s="52"/>
      <c r="R72" s="52"/>
    </row>
    <row r="73" spans="1:18" x14ac:dyDescent="0.2">
      <c r="A73" s="33"/>
      <c r="B73" s="52">
        <v>2014</v>
      </c>
      <c r="C73" s="52">
        <v>325671</v>
      </c>
      <c r="D73" s="60">
        <f>F94</f>
        <v>19614</v>
      </c>
      <c r="E73" s="60">
        <f>F109</f>
        <v>3657</v>
      </c>
      <c r="F73" s="60">
        <f>F118</f>
        <v>1129</v>
      </c>
      <c r="G73" s="61">
        <f>+C73/$C$70*100</f>
        <v>102.26690364638942</v>
      </c>
      <c r="H73" s="61">
        <f>+D73/$D$70*100</f>
        <v>101.89620240012469</v>
      </c>
      <c r="I73" s="61">
        <f>+E73/$E$70*100</f>
        <v>98.359332974717589</v>
      </c>
      <c r="J73" s="61">
        <f>+F73/$F$70*100</f>
        <v>95.274261603375535</v>
      </c>
      <c r="K73" s="33"/>
      <c r="L73" s="67">
        <v>2014</v>
      </c>
      <c r="M73" s="68">
        <v>102.26690364638942</v>
      </c>
      <c r="N73" s="68">
        <v>101.89620240012469</v>
      </c>
      <c r="O73" s="68">
        <v>98.359332974717589</v>
      </c>
      <c r="P73" s="69">
        <v>95.274261603375535</v>
      </c>
      <c r="Q73" s="52"/>
      <c r="R73" s="52"/>
    </row>
    <row r="74" spans="1:18" x14ac:dyDescent="0.2">
      <c r="A74" s="33"/>
      <c r="B74" s="52">
        <v>2015</v>
      </c>
      <c r="C74" s="52">
        <v>329100</v>
      </c>
      <c r="D74" s="60">
        <f>G94</f>
        <v>19742</v>
      </c>
      <c r="E74" s="60">
        <f>G109</f>
        <v>3669</v>
      </c>
      <c r="F74" s="60">
        <f>G118</f>
        <v>1122</v>
      </c>
      <c r="G74" s="61">
        <f>+C74/$C$70*100</f>
        <v>103.3436750279477</v>
      </c>
      <c r="H74" s="62">
        <f>+D74/$D$70*100</f>
        <v>102.56117200893553</v>
      </c>
      <c r="I74" s="62">
        <f>+E74/$E$70*100</f>
        <v>98.682087143625608</v>
      </c>
      <c r="J74" s="62">
        <f>+F74/$F$70*100</f>
        <v>94.683544303797476</v>
      </c>
      <c r="K74" s="33"/>
      <c r="L74" s="63">
        <v>2015</v>
      </c>
      <c r="M74" s="64">
        <v>103.3436750279477</v>
      </c>
      <c r="N74" s="65">
        <v>102.56117200893553</v>
      </c>
      <c r="O74" s="65">
        <v>98.682087143625608</v>
      </c>
      <c r="P74" s="66">
        <v>94.683544303797476</v>
      </c>
      <c r="Q74" s="52"/>
      <c r="R74" s="52"/>
    </row>
    <row r="75" spans="1:18" x14ac:dyDescent="0.2">
      <c r="A75" s="33"/>
      <c r="B75" s="52">
        <v>2016</v>
      </c>
      <c r="C75" s="52">
        <v>332529</v>
      </c>
      <c r="D75" s="60">
        <f>H94</f>
        <v>19892</v>
      </c>
      <c r="E75" s="60">
        <f>H109</f>
        <v>3685</v>
      </c>
      <c r="F75" s="60">
        <f>H118</f>
        <v>1130</v>
      </c>
      <c r="G75" s="61">
        <f>+C75/$C$70*100</f>
        <v>104.42044640950598</v>
      </c>
      <c r="H75" s="61">
        <f>+D75/$D$70*100</f>
        <v>103.34043326926074</v>
      </c>
      <c r="I75" s="61">
        <f>+E75/$E$70*100</f>
        <v>99.112426035502949</v>
      </c>
      <c r="J75" s="61">
        <f>+F75/$F$70*100</f>
        <v>95.358649789029542</v>
      </c>
      <c r="K75" s="33"/>
      <c r="L75" s="67">
        <v>2016</v>
      </c>
      <c r="M75" s="68">
        <v>104.42044640950598</v>
      </c>
      <c r="N75" s="68">
        <v>103.34043326926074</v>
      </c>
      <c r="O75" s="68">
        <v>99.112426035502949</v>
      </c>
      <c r="P75" s="69">
        <v>95.358649789029542</v>
      </c>
      <c r="Q75" s="52"/>
      <c r="R75" s="52"/>
    </row>
    <row r="76" spans="1:18" x14ac:dyDescent="0.2">
      <c r="A76" s="33"/>
      <c r="B76" s="52">
        <v>2017</v>
      </c>
      <c r="C76" s="52">
        <v>338349</v>
      </c>
      <c r="D76" s="60">
        <f>I94</f>
        <v>20074</v>
      </c>
      <c r="E76" s="60">
        <f>I109</f>
        <v>3871</v>
      </c>
      <c r="F76" s="60">
        <f>I118</f>
        <v>1070</v>
      </c>
      <c r="G76" s="61">
        <f>+C76/$C$70*100</f>
        <v>106.24803738082977</v>
      </c>
      <c r="H76" s="62">
        <f>+D76/$D$70*100</f>
        <v>104.28593693178867</v>
      </c>
      <c r="I76" s="62">
        <f>+E76/$E$70*100</f>
        <v>104.11511565357718</v>
      </c>
      <c r="J76" s="62">
        <f>+F76/$F$70*100</f>
        <v>90.295358649789023</v>
      </c>
      <c r="K76" s="33"/>
      <c r="L76" s="63">
        <v>2017</v>
      </c>
      <c r="M76" s="64">
        <v>106.24803738082977</v>
      </c>
      <c r="N76" s="65">
        <v>104.28593693178867</v>
      </c>
      <c r="O76" s="65">
        <v>104.11511565357718</v>
      </c>
      <c r="P76" s="66">
        <v>90.295358649789023</v>
      </c>
      <c r="Q76" s="52"/>
      <c r="R76" s="52"/>
    </row>
    <row r="77" spans="1:18" x14ac:dyDescent="0.2">
      <c r="A77" s="33"/>
      <c r="B77" s="52">
        <v>2018</v>
      </c>
      <c r="C77" s="52">
        <v>348450</v>
      </c>
      <c r="D77" s="60">
        <f>J94</f>
        <v>20429</v>
      </c>
      <c r="E77" s="60">
        <f>J109</f>
        <v>4241</v>
      </c>
      <c r="F77" s="60">
        <f>J118</f>
        <v>1079</v>
      </c>
      <c r="G77" s="61">
        <f>+C77/$C$70*100</f>
        <v>109.41994397899842</v>
      </c>
      <c r="H77" s="61">
        <f>+D77/$D$70*100</f>
        <v>106.130188581225</v>
      </c>
      <c r="I77" s="61">
        <f>+E77/$E$70*100</f>
        <v>114.06670252824098</v>
      </c>
      <c r="J77" s="61">
        <f>+F77/$F$70*100</f>
        <v>91.05485232067511</v>
      </c>
      <c r="K77" s="33"/>
      <c r="L77" s="67">
        <v>2018</v>
      </c>
      <c r="M77" s="68">
        <v>109.41994397899842</v>
      </c>
      <c r="N77" s="68">
        <v>106.130188581225</v>
      </c>
      <c r="O77" s="68">
        <v>114.06670252824098</v>
      </c>
      <c r="P77" s="69">
        <v>91.05485232067511</v>
      </c>
      <c r="Q77" s="52"/>
      <c r="R77" s="52"/>
    </row>
    <row r="78" spans="1:18" x14ac:dyDescent="0.2">
      <c r="A78" s="33"/>
      <c r="B78" s="52">
        <v>2019</v>
      </c>
      <c r="C78" s="52">
        <v>356991</v>
      </c>
      <c r="D78" s="60">
        <f>K94</f>
        <v>20584</v>
      </c>
      <c r="E78" s="60">
        <f>K109</f>
        <v>3997</v>
      </c>
      <c r="F78" s="60">
        <f>K118</f>
        <v>1091</v>
      </c>
      <c r="G78" s="61">
        <f>+C78/$C$70*100</f>
        <v>112.10198083227614</v>
      </c>
      <c r="H78" s="62">
        <f>+D78/$D$70*100</f>
        <v>106.93542521689439</v>
      </c>
      <c r="I78" s="62">
        <f>+E78/$E$70*100</f>
        <v>107.50403442711136</v>
      </c>
      <c r="J78" s="62">
        <f>+F78/$F$70*100</f>
        <v>92.067510548523202</v>
      </c>
      <c r="K78" s="33"/>
      <c r="L78" s="63">
        <v>2019</v>
      </c>
      <c r="M78" s="64">
        <v>112.10198083227614</v>
      </c>
      <c r="N78" s="65">
        <v>106.93542521689439</v>
      </c>
      <c r="O78" s="65">
        <v>107.50403442711136</v>
      </c>
      <c r="P78" s="66">
        <v>92.067510548523202</v>
      </c>
      <c r="Q78" s="52"/>
      <c r="R78" s="52"/>
    </row>
    <row r="79" spans="1:18" x14ac:dyDescent="0.2">
      <c r="A79" s="33"/>
      <c r="B79" s="52">
        <v>2020</v>
      </c>
      <c r="C79" s="52">
        <v>364134</v>
      </c>
      <c r="D79" s="60">
        <f>L94</f>
        <v>20708</v>
      </c>
      <c r="E79" s="60">
        <f>L109</f>
        <v>4048</v>
      </c>
      <c r="F79" s="60">
        <f>L118</f>
        <v>1065</v>
      </c>
      <c r="G79" s="61">
        <f>+C79/$C$70*100</f>
        <v>114.34501902955547</v>
      </c>
      <c r="H79" s="61">
        <f>+D79/$D$70*100</f>
        <v>107.5796145254299</v>
      </c>
      <c r="I79" s="61">
        <f>+E79/$E$70*100</f>
        <v>108.87573964497041</v>
      </c>
      <c r="J79" s="61">
        <f>+F79/$F$70*100</f>
        <v>89.87341772151899</v>
      </c>
      <c r="K79" s="33"/>
      <c r="L79" s="67">
        <v>2020</v>
      </c>
      <c r="M79" s="68">
        <v>114.34501902955547</v>
      </c>
      <c r="N79" s="68">
        <v>107.5796145254299</v>
      </c>
      <c r="O79" s="68">
        <v>108.87573964497041</v>
      </c>
      <c r="P79" s="69">
        <v>89.87341772151899</v>
      </c>
      <c r="Q79" s="52"/>
      <c r="R79" s="52"/>
    </row>
    <row r="80" spans="1:18" x14ac:dyDescent="0.2">
      <c r="A80" s="33"/>
      <c r="B80" s="52">
        <v>2021</v>
      </c>
      <c r="C80" s="52">
        <v>368792</v>
      </c>
      <c r="D80" s="60">
        <f>M94</f>
        <v>20894</v>
      </c>
      <c r="E80" s="60">
        <f>M109</f>
        <v>3909</v>
      </c>
      <c r="F80" s="60">
        <f>M118</f>
        <v>1098</v>
      </c>
      <c r="G80" s="61">
        <f>+C80/$C$70*100</f>
        <v>115.80771984474897</v>
      </c>
      <c r="H80" s="61">
        <f>+D80/$D$70*100</f>
        <v>108.54589848823315</v>
      </c>
      <c r="I80" s="61">
        <f>+E80/$E$70*100</f>
        <v>105.1371705217859</v>
      </c>
      <c r="J80" s="61">
        <f>+F80/$F$70*100</f>
        <v>92.658227848101276</v>
      </c>
      <c r="K80" s="33"/>
      <c r="L80" s="63">
        <v>2021</v>
      </c>
      <c r="M80" s="64">
        <v>115.80771984474897</v>
      </c>
      <c r="N80" s="64">
        <v>108.54589848823315</v>
      </c>
      <c r="O80" s="64">
        <v>105.1371705217859</v>
      </c>
      <c r="P80" s="70">
        <v>92.658227848101276</v>
      </c>
      <c r="Q80" s="52"/>
      <c r="R80" s="52"/>
    </row>
    <row r="81" spans="1:18" x14ac:dyDescent="0.2">
      <c r="A81" s="33"/>
      <c r="B81" s="52">
        <v>2022</v>
      </c>
      <c r="C81" s="35">
        <v>376248</v>
      </c>
      <c r="D81" s="35">
        <f>N94</f>
        <v>21706</v>
      </c>
      <c r="E81" s="35">
        <f>N109</f>
        <v>3950</v>
      </c>
      <c r="F81" s="35">
        <f>N118</f>
        <v>1096</v>
      </c>
      <c r="G81" s="71">
        <f>+C81/$C$70*100</f>
        <v>118.14904601007372</v>
      </c>
      <c r="H81" s="61">
        <f>+D81/$D$70*100</f>
        <v>112.76429944412696</v>
      </c>
      <c r="I81" s="61">
        <f>+E81/$E$70*100</f>
        <v>106.23991393222163</v>
      </c>
      <c r="J81" s="61">
        <f>+F81/$F$70*100</f>
        <v>92.489451476793249</v>
      </c>
      <c r="K81" s="52"/>
      <c r="L81" s="67">
        <v>2022</v>
      </c>
      <c r="M81" s="68">
        <f>Table2[[#This Row],[ Ísland ]]</f>
        <v>118.14904601007372</v>
      </c>
      <c r="N81" s="68">
        <f>Table2[[#This Row],[ Vestursvæði ]]</f>
        <v>112.76429944412696</v>
      </c>
      <c r="O81" s="68">
        <f>Table2[[#This Row],[ Miðsvæði ]]</f>
        <v>106.23991393222163</v>
      </c>
      <c r="P81" s="69">
        <f>Table2[[#This Row],[ Austursvæði ]]</f>
        <v>92.489451476793249</v>
      </c>
      <c r="Q81" s="52"/>
      <c r="R81" s="52"/>
    </row>
    <row r="82" spans="1:18" x14ac:dyDescent="0.2">
      <c r="A82" s="33"/>
      <c r="B82" s="34"/>
      <c r="C82" s="72"/>
      <c r="D82" s="72"/>
      <c r="E82" s="72"/>
      <c r="F82" s="72"/>
      <c r="G82" s="72"/>
      <c r="H82" s="72"/>
      <c r="I82" s="72"/>
      <c r="J82" s="35"/>
      <c r="K82" s="35"/>
      <c r="L82" s="35"/>
      <c r="M82" s="33"/>
      <c r="N82" s="52"/>
      <c r="O82" s="52"/>
      <c r="P82" s="52"/>
      <c r="Q82" s="52"/>
      <c r="R82" s="52"/>
    </row>
    <row r="83" spans="1:18" x14ac:dyDescent="0.2">
      <c r="A83" s="33"/>
      <c r="B83" s="34"/>
      <c r="C83" s="73"/>
      <c r="D83" s="73"/>
      <c r="E83" s="73"/>
      <c r="F83" s="73"/>
      <c r="G83" s="73"/>
      <c r="H83" s="73"/>
      <c r="I83" s="73"/>
      <c r="J83" s="33"/>
      <c r="K83" s="33"/>
      <c r="L83" s="33"/>
      <c r="M83" s="33"/>
      <c r="N83" s="33"/>
      <c r="O83" s="52"/>
      <c r="P83" s="52"/>
      <c r="Q83" s="52"/>
      <c r="R83" s="52"/>
    </row>
    <row r="84" spans="1:18" x14ac:dyDescent="0.2">
      <c r="A84" s="34" t="s">
        <v>9</v>
      </c>
      <c r="B84" s="34" t="s">
        <v>9</v>
      </c>
      <c r="C84" s="34" t="s">
        <v>35</v>
      </c>
      <c r="D84" s="34" t="s">
        <v>36</v>
      </c>
      <c r="E84" s="34" t="s">
        <v>37</v>
      </c>
      <c r="F84" s="34" t="s">
        <v>38</v>
      </c>
      <c r="G84" s="34" t="s">
        <v>39</v>
      </c>
      <c r="H84" s="34" t="s">
        <v>40</v>
      </c>
      <c r="I84" s="34" t="s">
        <v>41</v>
      </c>
      <c r="J84" s="34" t="s">
        <v>42</v>
      </c>
      <c r="K84" s="34" t="s">
        <v>43</v>
      </c>
      <c r="L84" s="34" t="s">
        <v>44</v>
      </c>
      <c r="M84" s="34" t="s">
        <v>45</v>
      </c>
      <c r="N84" s="34" t="s">
        <v>46</v>
      </c>
      <c r="O84" s="52"/>
      <c r="P84" s="52"/>
      <c r="Q84" s="52"/>
      <c r="R84" s="52"/>
    </row>
    <row r="85" spans="1:18" x14ac:dyDescent="0.2">
      <c r="A85" s="33"/>
      <c r="B85" s="34" t="s">
        <v>14</v>
      </c>
      <c r="C85" s="35">
        <v>10203</v>
      </c>
      <c r="D85" s="35">
        <v>10293</v>
      </c>
      <c r="E85" s="35">
        <v>10325</v>
      </c>
      <c r="F85" s="35">
        <v>10385</v>
      </c>
      <c r="G85" s="35">
        <v>10497</v>
      </c>
      <c r="H85" s="35">
        <v>10671</v>
      </c>
      <c r="I85" s="35">
        <v>10939</v>
      </c>
      <c r="J85" s="33">
        <v>11280</v>
      </c>
      <c r="K85" s="33">
        <v>11451</v>
      </c>
      <c r="L85" s="35">
        <v>11632</v>
      </c>
      <c r="M85" s="35">
        <v>11906</v>
      </c>
      <c r="N85" s="35">
        <v>12626</v>
      </c>
      <c r="O85" s="52"/>
      <c r="P85" s="52"/>
      <c r="Q85" s="52"/>
      <c r="R85" s="52"/>
    </row>
    <row r="86" spans="1:18" x14ac:dyDescent="0.2">
      <c r="A86" s="33"/>
      <c r="B86" s="34" t="s">
        <v>15</v>
      </c>
      <c r="C86" s="35">
        <v>7287</v>
      </c>
      <c r="D86" s="35">
        <v>7330</v>
      </c>
      <c r="E86" s="35">
        <v>7383</v>
      </c>
      <c r="F86" s="35">
        <v>7463</v>
      </c>
      <c r="G86" s="35">
        <v>7435</v>
      </c>
      <c r="H86" s="35">
        <v>7391</v>
      </c>
      <c r="I86" s="35">
        <v>7317</v>
      </c>
      <c r="J86" s="33">
        <v>7278</v>
      </c>
      <c r="K86" s="33">
        <v>7229</v>
      </c>
      <c r="L86" s="35">
        <v>7146</v>
      </c>
      <c r="M86" s="35">
        <v>7079</v>
      </c>
      <c r="N86" s="35">
        <v>7143</v>
      </c>
      <c r="O86" s="52"/>
      <c r="P86" s="52"/>
      <c r="Q86" s="52"/>
      <c r="R86" s="52"/>
    </row>
    <row r="87" spans="1:18" x14ac:dyDescent="0.2">
      <c r="A87" s="33"/>
      <c r="B87" s="34" t="s">
        <v>32</v>
      </c>
      <c r="C87" s="74">
        <f>SUM(C85:C86)</f>
        <v>17490</v>
      </c>
      <c r="D87" s="74">
        <f t="shared" ref="D87:N87" si="7">SUM(D85:D86)</f>
        <v>17623</v>
      </c>
      <c r="E87" s="74">
        <f t="shared" si="7"/>
        <v>17708</v>
      </c>
      <c r="F87" s="74">
        <f t="shared" si="7"/>
        <v>17848</v>
      </c>
      <c r="G87" s="74">
        <f t="shared" si="7"/>
        <v>17932</v>
      </c>
      <c r="H87" s="74">
        <f t="shared" si="7"/>
        <v>18062</v>
      </c>
      <c r="I87" s="74">
        <f t="shared" si="7"/>
        <v>18256</v>
      </c>
      <c r="J87" s="74">
        <f t="shared" si="7"/>
        <v>18558</v>
      </c>
      <c r="K87" s="74">
        <f t="shared" si="7"/>
        <v>18680</v>
      </c>
      <c r="L87" s="74">
        <f t="shared" si="7"/>
        <v>18778</v>
      </c>
      <c r="M87" s="74">
        <f t="shared" si="7"/>
        <v>18985</v>
      </c>
      <c r="N87" s="74">
        <f t="shared" si="7"/>
        <v>19769</v>
      </c>
      <c r="O87" s="52"/>
      <c r="P87" s="52"/>
      <c r="Q87" s="52"/>
      <c r="R87" s="52"/>
    </row>
    <row r="88" spans="1:18" x14ac:dyDescent="0.2">
      <c r="A88" s="33"/>
      <c r="B88" s="34"/>
      <c r="C88" s="73"/>
      <c r="D88" s="72"/>
      <c r="E88" s="72"/>
      <c r="F88" s="72"/>
      <c r="G88" s="72"/>
      <c r="H88" s="72"/>
      <c r="I88" s="72"/>
      <c r="J88" s="33"/>
      <c r="K88" s="33"/>
      <c r="L88" s="33"/>
      <c r="M88" s="33"/>
      <c r="N88" s="33"/>
      <c r="O88" s="52"/>
      <c r="P88" s="52"/>
      <c r="Q88" s="52"/>
      <c r="R88" s="52"/>
    </row>
    <row r="89" spans="1:18" x14ac:dyDescent="0.2">
      <c r="A89" s="38" t="s">
        <v>8</v>
      </c>
      <c r="B89" s="34" t="s">
        <v>8</v>
      </c>
      <c r="C89" s="34" t="s">
        <v>35</v>
      </c>
      <c r="D89" s="34" t="s">
        <v>36</v>
      </c>
      <c r="E89" s="34" t="s">
        <v>37</v>
      </c>
      <c r="F89" s="34" t="s">
        <v>38</v>
      </c>
      <c r="G89" s="34" t="s">
        <v>39</v>
      </c>
      <c r="H89" s="34" t="s">
        <v>40</v>
      </c>
      <c r="I89" s="34" t="s">
        <v>41</v>
      </c>
      <c r="J89" s="34" t="s">
        <v>42</v>
      </c>
      <c r="K89" s="34" t="s">
        <v>43</v>
      </c>
      <c r="L89" s="34" t="s">
        <v>44</v>
      </c>
      <c r="M89" s="34" t="s">
        <v>45</v>
      </c>
      <c r="N89" s="34" t="s">
        <v>46</v>
      </c>
      <c r="O89" s="52"/>
      <c r="P89" s="52"/>
      <c r="Q89" s="52"/>
      <c r="R89" s="52"/>
    </row>
    <row r="90" spans="1:18" x14ac:dyDescent="0.2">
      <c r="A90" s="33"/>
      <c r="B90" s="34" t="s">
        <v>9</v>
      </c>
      <c r="C90" s="72">
        <f>C87</f>
        <v>17490</v>
      </c>
      <c r="D90" s="72">
        <f t="shared" ref="D90:F90" si="8">D87</f>
        <v>17623</v>
      </c>
      <c r="E90" s="72">
        <f t="shared" si="8"/>
        <v>17708</v>
      </c>
      <c r="F90" s="72">
        <f t="shared" si="8"/>
        <v>17848</v>
      </c>
      <c r="G90" s="72">
        <f>G87</f>
        <v>17932</v>
      </c>
      <c r="H90" s="72">
        <f>H87</f>
        <v>18062</v>
      </c>
      <c r="I90" s="72">
        <f>I87</f>
        <v>18256</v>
      </c>
      <c r="J90" s="72">
        <v>18558</v>
      </c>
      <c r="K90" s="72">
        <v>18680</v>
      </c>
      <c r="L90" s="35">
        <f>L87</f>
        <v>18778</v>
      </c>
      <c r="M90" s="35">
        <f>M87</f>
        <v>18985</v>
      </c>
      <c r="N90" s="35">
        <f>N87</f>
        <v>19769</v>
      </c>
      <c r="O90" s="52"/>
      <c r="P90" s="52"/>
      <c r="Q90" s="52"/>
      <c r="R90" s="52"/>
    </row>
    <row r="91" spans="1:18" x14ac:dyDescent="0.2">
      <c r="A91" s="33"/>
      <c r="B91" s="34" t="s">
        <v>10</v>
      </c>
      <c r="C91" s="72">
        <v>1025</v>
      </c>
      <c r="D91" s="72">
        <v>1031</v>
      </c>
      <c r="E91" s="72">
        <v>1012</v>
      </c>
      <c r="F91" s="72">
        <v>1026</v>
      </c>
      <c r="G91" s="72">
        <v>1032</v>
      </c>
      <c r="H91" s="72">
        <v>1035</v>
      </c>
      <c r="I91" s="72">
        <v>1015</v>
      </c>
      <c r="J91" s="33">
        <v>1016</v>
      </c>
      <c r="K91" s="33">
        <v>1042</v>
      </c>
      <c r="L91" s="35">
        <v>1077</v>
      </c>
      <c r="M91" s="35">
        <v>1097</v>
      </c>
      <c r="N91" s="35">
        <v>1119</v>
      </c>
      <c r="O91" s="52"/>
      <c r="P91" s="52"/>
      <c r="Q91" s="52"/>
      <c r="R91" s="52"/>
    </row>
    <row r="92" spans="1:18" x14ac:dyDescent="0.2">
      <c r="A92" s="33"/>
      <c r="B92" s="34" t="s">
        <v>11</v>
      </c>
      <c r="C92" s="72">
        <v>400</v>
      </c>
      <c r="D92" s="72">
        <v>390</v>
      </c>
      <c r="E92" s="72">
        <v>414</v>
      </c>
      <c r="F92" s="72">
        <v>387</v>
      </c>
      <c r="G92" s="72">
        <v>414</v>
      </c>
      <c r="H92" s="72">
        <v>438</v>
      </c>
      <c r="I92" s="72">
        <v>451</v>
      </c>
      <c r="J92" s="33">
        <v>483</v>
      </c>
      <c r="K92" s="33">
        <v>491</v>
      </c>
      <c r="L92" s="35">
        <v>483</v>
      </c>
      <c r="M92" s="35">
        <v>441</v>
      </c>
      <c r="N92" s="35">
        <v>449</v>
      </c>
      <c r="O92" s="52"/>
      <c r="P92" s="52"/>
      <c r="Q92" s="52"/>
      <c r="R92" s="52"/>
    </row>
    <row r="93" spans="1:18" x14ac:dyDescent="0.2">
      <c r="A93" s="33"/>
      <c r="B93" s="34" t="s">
        <v>12</v>
      </c>
      <c r="C93" s="72">
        <v>334</v>
      </c>
      <c r="D93" s="72">
        <v>350</v>
      </c>
      <c r="E93" s="72">
        <v>360</v>
      </c>
      <c r="F93" s="72">
        <v>353</v>
      </c>
      <c r="G93" s="72">
        <v>364</v>
      </c>
      <c r="H93" s="72">
        <v>357</v>
      </c>
      <c r="I93" s="72">
        <v>352</v>
      </c>
      <c r="J93" s="33">
        <v>372</v>
      </c>
      <c r="K93" s="33">
        <v>371</v>
      </c>
      <c r="L93" s="35">
        <v>370</v>
      </c>
      <c r="M93" s="35">
        <v>371</v>
      </c>
      <c r="N93" s="35">
        <v>369</v>
      </c>
      <c r="O93" s="52"/>
      <c r="P93" s="52"/>
      <c r="Q93" s="52"/>
      <c r="R93" s="52"/>
    </row>
    <row r="94" spans="1:18" x14ac:dyDescent="0.2">
      <c r="A94" s="33"/>
      <c r="B94" s="34" t="s">
        <v>32</v>
      </c>
      <c r="C94" s="74">
        <f>SUM(C90:C93)</f>
        <v>19249</v>
      </c>
      <c r="D94" s="74">
        <f t="shared" ref="D94:F94" si="9">SUM(D90:D93)</f>
        <v>19394</v>
      </c>
      <c r="E94" s="74">
        <f t="shared" si="9"/>
        <v>19494</v>
      </c>
      <c r="F94" s="74">
        <f t="shared" si="9"/>
        <v>19614</v>
      </c>
      <c r="G94" s="74">
        <f>SUM(G90:G93)</f>
        <v>19742</v>
      </c>
      <c r="H94" s="74">
        <f>SUM(H90:H93)</f>
        <v>19892</v>
      </c>
      <c r="I94" s="74">
        <f>SUM(I90:I93)</f>
        <v>20074</v>
      </c>
      <c r="J94" s="74">
        <f t="shared" ref="J94:N94" si="10">SUM(J90:J93)</f>
        <v>20429</v>
      </c>
      <c r="K94" s="74">
        <f t="shared" si="10"/>
        <v>20584</v>
      </c>
      <c r="L94" s="74">
        <f t="shared" si="10"/>
        <v>20708</v>
      </c>
      <c r="M94" s="74">
        <f t="shared" si="10"/>
        <v>20894</v>
      </c>
      <c r="N94" s="74">
        <f t="shared" si="10"/>
        <v>21706</v>
      </c>
      <c r="O94" s="52"/>
      <c r="P94" s="52"/>
      <c r="Q94" s="52"/>
      <c r="R94" s="52"/>
    </row>
    <row r="95" spans="1:18" x14ac:dyDescent="0.2">
      <c r="A95" s="33"/>
      <c r="B95" s="34"/>
      <c r="C95" s="73"/>
      <c r="D95" s="73"/>
      <c r="E95" s="73"/>
      <c r="F95" s="73"/>
      <c r="G95" s="73"/>
      <c r="H95" s="73"/>
      <c r="I95" s="73"/>
      <c r="J95" s="33"/>
      <c r="K95" s="33"/>
      <c r="L95" s="33"/>
      <c r="M95" s="33"/>
      <c r="N95" s="33"/>
      <c r="O95" s="52"/>
      <c r="P95" s="52"/>
      <c r="Q95" s="52"/>
      <c r="R95" s="52"/>
    </row>
    <row r="96" spans="1:18" x14ac:dyDescent="0.2">
      <c r="A96" s="38" t="s">
        <v>34</v>
      </c>
      <c r="B96" s="38" t="s">
        <v>28</v>
      </c>
      <c r="C96" s="38" t="s">
        <v>35</v>
      </c>
      <c r="D96" s="38" t="s">
        <v>36</v>
      </c>
      <c r="E96" s="38" t="s">
        <v>37</v>
      </c>
      <c r="F96" s="38" t="s">
        <v>38</v>
      </c>
      <c r="G96" s="38" t="s">
        <v>39</v>
      </c>
      <c r="H96" s="38" t="s">
        <v>40</v>
      </c>
      <c r="I96" s="38" t="s">
        <v>41</v>
      </c>
      <c r="J96" s="38" t="s">
        <v>42</v>
      </c>
      <c r="K96" s="38" t="s">
        <v>43</v>
      </c>
      <c r="L96" s="38" t="s">
        <v>44</v>
      </c>
      <c r="M96" s="38" t="s">
        <v>45</v>
      </c>
      <c r="N96" s="38" t="s">
        <v>46</v>
      </c>
      <c r="O96" s="52"/>
      <c r="P96" s="52"/>
      <c r="Q96" s="52"/>
      <c r="R96" s="52"/>
    </row>
    <row r="97" spans="1:18" x14ac:dyDescent="0.2">
      <c r="A97" s="33"/>
      <c r="B97" s="38" t="s">
        <v>17</v>
      </c>
      <c r="C97" s="39">
        <v>2905</v>
      </c>
      <c r="D97" s="39">
        <v>2884</v>
      </c>
      <c r="E97" s="39">
        <v>2864</v>
      </c>
      <c r="F97" s="39">
        <v>2822</v>
      </c>
      <c r="G97" s="39">
        <v>2806</v>
      </c>
      <c r="H97" s="39">
        <v>2825</v>
      </c>
      <c r="I97" s="39">
        <v>2963</v>
      </c>
      <c r="J97" s="33">
        <v>3234</v>
      </c>
      <c r="K97" s="33">
        <v>3042</v>
      </c>
      <c r="L97" s="39">
        <v>3115</v>
      </c>
      <c r="M97" s="39">
        <v>3030</v>
      </c>
      <c r="N97" s="39">
        <v>3041</v>
      </c>
      <c r="O97" s="52"/>
      <c r="P97" s="52"/>
      <c r="Q97" s="52"/>
      <c r="R97" s="52"/>
    </row>
    <row r="98" spans="1:18" x14ac:dyDescent="0.2">
      <c r="A98" s="33"/>
      <c r="B98" s="38" t="s">
        <v>21</v>
      </c>
      <c r="C98" s="39">
        <v>121</v>
      </c>
      <c r="D98" s="39">
        <v>122</v>
      </c>
      <c r="E98" s="39">
        <v>122</v>
      </c>
      <c r="F98" s="39">
        <v>122</v>
      </c>
      <c r="G98" s="39">
        <v>114</v>
      </c>
      <c r="H98" s="39">
        <v>124</v>
      </c>
      <c r="I98" s="39">
        <v>109</v>
      </c>
      <c r="J98" s="33">
        <v>122</v>
      </c>
      <c r="K98" s="33">
        <v>121</v>
      </c>
      <c r="L98" s="39">
        <v>120</v>
      </c>
      <c r="M98" s="39">
        <v>126</v>
      </c>
      <c r="N98" s="39">
        <v>123</v>
      </c>
      <c r="O98" s="52"/>
      <c r="P98" s="52"/>
      <c r="Q98" s="52"/>
      <c r="R98" s="52"/>
    </row>
    <row r="99" spans="1:18" x14ac:dyDescent="0.2">
      <c r="A99" s="33"/>
      <c r="B99" s="38" t="s">
        <v>22</v>
      </c>
      <c r="C99" s="39">
        <v>245</v>
      </c>
      <c r="D99" s="39">
        <v>232</v>
      </c>
      <c r="E99" s="39">
        <v>228</v>
      </c>
      <c r="F99" s="39">
        <v>210</v>
      </c>
      <c r="G99" s="39">
        <v>203</v>
      </c>
      <c r="H99" s="39">
        <v>202</v>
      </c>
      <c r="I99" s="39">
        <v>195</v>
      </c>
      <c r="J99" s="33">
        <v>184</v>
      </c>
      <c r="K99" s="33">
        <v>194</v>
      </c>
      <c r="L99" s="39">
        <v>196</v>
      </c>
      <c r="M99" s="39">
        <v>188</v>
      </c>
      <c r="N99" s="39">
        <v>181</v>
      </c>
      <c r="O99" s="52"/>
      <c r="P99" s="52"/>
      <c r="Q99" s="52"/>
      <c r="R99" s="52"/>
    </row>
    <row r="100" spans="1:18" x14ac:dyDescent="0.2">
      <c r="A100" s="33"/>
      <c r="B100" s="38" t="s">
        <v>23</v>
      </c>
      <c r="C100" s="39">
        <v>208</v>
      </c>
      <c r="D100" s="39">
        <v>196</v>
      </c>
      <c r="E100" s="39">
        <v>178</v>
      </c>
      <c r="F100" s="39">
        <v>176</v>
      </c>
      <c r="G100" s="39">
        <v>194</v>
      </c>
      <c r="H100" s="39">
        <v>200</v>
      </c>
      <c r="I100" s="39">
        <v>187</v>
      </c>
      <c r="J100" s="33">
        <v>188</v>
      </c>
      <c r="K100" s="33">
        <v>170</v>
      </c>
      <c r="L100" s="39">
        <v>163</v>
      </c>
      <c r="M100" s="39">
        <v>174</v>
      </c>
      <c r="N100" s="39">
        <v>180</v>
      </c>
      <c r="O100" s="52"/>
      <c r="P100" s="52"/>
      <c r="Q100" s="52"/>
      <c r="R100" s="52"/>
    </row>
    <row r="101" spans="1:18" x14ac:dyDescent="0.2">
      <c r="A101" s="33"/>
      <c r="B101" s="38" t="s">
        <v>24</v>
      </c>
      <c r="C101" s="39"/>
      <c r="D101" s="39"/>
      <c r="E101" s="39"/>
      <c r="F101" s="39"/>
      <c r="G101" s="39"/>
      <c r="H101" s="39"/>
      <c r="I101" s="39"/>
      <c r="J101" s="33">
        <v>12</v>
      </c>
      <c r="K101" s="33">
        <v>11</v>
      </c>
      <c r="L101" s="39">
        <v>11</v>
      </c>
      <c r="M101" s="39">
        <v>12</v>
      </c>
      <c r="N101" s="39">
        <v>12</v>
      </c>
      <c r="O101" s="52"/>
      <c r="P101" s="52"/>
      <c r="Q101" s="52"/>
      <c r="R101" s="52"/>
    </row>
    <row r="102" spans="1:18" x14ac:dyDescent="0.2">
      <c r="A102" s="33"/>
      <c r="B102" s="38" t="s">
        <v>33</v>
      </c>
      <c r="C102" s="39">
        <f t="shared" ref="C102:J102" si="11">SUM(C97-C98-C99-C100-C101)</f>
        <v>2331</v>
      </c>
      <c r="D102" s="39">
        <f t="shared" si="11"/>
        <v>2334</v>
      </c>
      <c r="E102" s="39">
        <f t="shared" si="11"/>
        <v>2336</v>
      </c>
      <c r="F102" s="39">
        <f t="shared" si="11"/>
        <v>2314</v>
      </c>
      <c r="G102" s="39">
        <f t="shared" si="11"/>
        <v>2295</v>
      </c>
      <c r="H102" s="39">
        <f t="shared" si="11"/>
        <v>2299</v>
      </c>
      <c r="I102" s="39">
        <f t="shared" si="11"/>
        <v>2472</v>
      </c>
      <c r="J102" s="39">
        <f t="shared" si="11"/>
        <v>2728</v>
      </c>
      <c r="K102" s="39">
        <f>SUM(K97-K98-K99-K100-K101)</f>
        <v>2546</v>
      </c>
      <c r="L102" s="39">
        <f t="shared" ref="L102:N102" si="12">SUM(L97-L98-L99-L100-L101)</f>
        <v>2625</v>
      </c>
      <c r="M102" s="39">
        <f t="shared" si="12"/>
        <v>2530</v>
      </c>
      <c r="N102" s="39">
        <f t="shared" si="12"/>
        <v>2545</v>
      </c>
      <c r="O102" s="52"/>
      <c r="P102" s="52"/>
      <c r="Q102" s="52"/>
      <c r="R102" s="52"/>
    </row>
    <row r="103" spans="1:18" x14ac:dyDescent="0.2">
      <c r="A103" s="33"/>
      <c r="B103" s="38"/>
      <c r="C103" s="39"/>
      <c r="D103" s="39"/>
      <c r="E103" s="39"/>
      <c r="F103" s="39"/>
      <c r="G103" s="39"/>
      <c r="H103" s="39"/>
      <c r="I103" s="39"/>
      <c r="J103" s="33"/>
      <c r="K103" s="33"/>
      <c r="L103" s="33"/>
      <c r="M103" s="33"/>
      <c r="N103" s="33"/>
      <c r="O103" s="52"/>
      <c r="P103" s="52"/>
      <c r="Q103" s="52"/>
      <c r="R103" s="52"/>
    </row>
    <row r="104" spans="1:18" x14ac:dyDescent="0.2">
      <c r="A104" s="75" t="s">
        <v>28</v>
      </c>
      <c r="B104" s="38" t="s">
        <v>28</v>
      </c>
      <c r="C104" s="38" t="s">
        <v>35</v>
      </c>
      <c r="D104" s="38" t="s">
        <v>36</v>
      </c>
      <c r="E104" s="38" t="s">
        <v>37</v>
      </c>
      <c r="F104" s="38" t="s">
        <v>38</v>
      </c>
      <c r="G104" s="38" t="s">
        <v>39</v>
      </c>
      <c r="H104" s="38" t="s">
        <v>40</v>
      </c>
      <c r="I104" s="38" t="s">
        <v>41</v>
      </c>
      <c r="J104" s="38" t="s">
        <v>42</v>
      </c>
      <c r="K104" s="38" t="s">
        <v>43</v>
      </c>
      <c r="L104" s="38" t="s">
        <v>44</v>
      </c>
      <c r="M104" s="38" t="s">
        <v>45</v>
      </c>
      <c r="N104" s="38" t="s">
        <v>46</v>
      </c>
      <c r="O104" s="52"/>
      <c r="P104" s="52"/>
      <c r="Q104" s="52"/>
      <c r="R104" s="52"/>
    </row>
    <row r="105" spans="1:18" x14ac:dyDescent="0.2">
      <c r="A105" s="33"/>
      <c r="B105" s="38" t="s">
        <v>17</v>
      </c>
      <c r="C105" s="39">
        <f>C102</f>
        <v>2331</v>
      </c>
      <c r="D105" s="39">
        <f t="shared" ref="D105:F105" si="13">D102</f>
        <v>2334</v>
      </c>
      <c r="E105" s="39">
        <f t="shared" si="13"/>
        <v>2336</v>
      </c>
      <c r="F105" s="39">
        <f t="shared" si="13"/>
        <v>2314</v>
      </c>
      <c r="G105" s="39">
        <f>G102</f>
        <v>2295</v>
      </c>
      <c r="H105" s="39">
        <f>H102</f>
        <v>2299</v>
      </c>
      <c r="I105" s="39">
        <f>I102</f>
        <v>2472</v>
      </c>
      <c r="J105" s="39">
        <f t="shared" ref="J105:K105" si="14">J102</f>
        <v>2728</v>
      </c>
      <c r="K105" s="39">
        <f t="shared" si="14"/>
        <v>2546</v>
      </c>
      <c r="L105" s="35">
        <f>L102</f>
        <v>2625</v>
      </c>
      <c r="M105" s="35">
        <f>M102</f>
        <v>2530</v>
      </c>
      <c r="N105" s="35">
        <f>N102</f>
        <v>2545</v>
      </c>
      <c r="O105" s="52"/>
      <c r="P105" s="52"/>
      <c r="Q105" s="52"/>
      <c r="R105" s="52"/>
    </row>
    <row r="106" spans="1:18" x14ac:dyDescent="0.2">
      <c r="A106" s="33"/>
      <c r="B106" s="38" t="s">
        <v>25</v>
      </c>
      <c r="C106" s="39">
        <v>386</v>
      </c>
      <c r="D106" s="39">
        <v>385</v>
      </c>
      <c r="E106" s="39">
        <v>378</v>
      </c>
      <c r="F106" s="39">
        <v>371</v>
      </c>
      <c r="G106" s="39">
        <v>395</v>
      </c>
      <c r="H106" s="39">
        <v>408</v>
      </c>
      <c r="I106" s="39">
        <v>425</v>
      </c>
      <c r="J106" s="33">
        <v>493</v>
      </c>
      <c r="K106" s="33">
        <v>502</v>
      </c>
      <c r="L106" s="39">
        <v>507</v>
      </c>
      <c r="M106" s="39">
        <v>471</v>
      </c>
      <c r="N106" s="39">
        <v>483</v>
      </c>
      <c r="O106" s="52"/>
      <c r="P106" s="52"/>
      <c r="Q106" s="52"/>
      <c r="R106" s="52"/>
    </row>
    <row r="107" spans="1:18" x14ac:dyDescent="0.2">
      <c r="A107" s="33"/>
      <c r="B107" s="38" t="s">
        <v>18</v>
      </c>
      <c r="C107" s="39">
        <v>57</v>
      </c>
      <c r="D107" s="39">
        <v>55</v>
      </c>
      <c r="E107" s="39">
        <v>55</v>
      </c>
      <c r="F107" s="39">
        <v>55</v>
      </c>
      <c r="G107" s="39">
        <v>59</v>
      </c>
      <c r="H107" s="39">
        <v>60</v>
      </c>
      <c r="I107" s="39">
        <v>59</v>
      </c>
      <c r="J107" s="33">
        <v>58</v>
      </c>
      <c r="K107" s="33">
        <v>55</v>
      </c>
      <c r="L107" s="39">
        <v>54</v>
      </c>
      <c r="M107" s="39">
        <v>56</v>
      </c>
      <c r="N107" s="39">
        <v>61</v>
      </c>
      <c r="O107" s="52"/>
      <c r="P107" s="52"/>
      <c r="Q107" s="52"/>
      <c r="R107" s="52"/>
    </row>
    <row r="108" spans="1:18" x14ac:dyDescent="0.2">
      <c r="A108" s="33"/>
      <c r="B108" s="38" t="s">
        <v>26</v>
      </c>
      <c r="C108" s="39">
        <v>944</v>
      </c>
      <c r="D108" s="39">
        <v>915</v>
      </c>
      <c r="E108" s="39">
        <v>914</v>
      </c>
      <c r="F108" s="39">
        <v>917</v>
      </c>
      <c r="G108" s="39">
        <v>920</v>
      </c>
      <c r="H108" s="39">
        <v>918</v>
      </c>
      <c r="I108" s="39">
        <v>915</v>
      </c>
      <c r="J108" s="33">
        <v>962</v>
      </c>
      <c r="K108" s="33">
        <v>894</v>
      </c>
      <c r="L108" s="39">
        <v>862</v>
      </c>
      <c r="M108" s="39">
        <v>852</v>
      </c>
      <c r="N108" s="39">
        <v>861</v>
      </c>
      <c r="O108" s="52"/>
      <c r="P108" s="52"/>
      <c r="Q108" s="52"/>
      <c r="R108" s="52"/>
    </row>
    <row r="109" spans="1:18" x14ac:dyDescent="0.2">
      <c r="A109" s="33"/>
      <c r="B109" s="34" t="s">
        <v>32</v>
      </c>
      <c r="C109" s="76">
        <f>SUM(C105:C108)</f>
        <v>3718</v>
      </c>
      <c r="D109" s="76">
        <f t="shared" ref="D109:F109" si="15">SUM(D105:D108)</f>
        <v>3689</v>
      </c>
      <c r="E109" s="76">
        <f t="shared" si="15"/>
        <v>3683</v>
      </c>
      <c r="F109" s="76">
        <f t="shared" si="15"/>
        <v>3657</v>
      </c>
      <c r="G109" s="76">
        <f>SUM(G105:G108)</f>
        <v>3669</v>
      </c>
      <c r="H109" s="76">
        <f>SUM(H105:H108)</f>
        <v>3685</v>
      </c>
      <c r="I109" s="76">
        <f>SUM(I105:I108)</f>
        <v>3871</v>
      </c>
      <c r="J109" s="76">
        <f t="shared" ref="J109:N109" si="16">SUM(J105:J108)</f>
        <v>4241</v>
      </c>
      <c r="K109" s="76">
        <f t="shared" si="16"/>
        <v>3997</v>
      </c>
      <c r="L109" s="76">
        <f t="shared" si="16"/>
        <v>4048</v>
      </c>
      <c r="M109" s="76">
        <f t="shared" si="16"/>
        <v>3909</v>
      </c>
      <c r="N109" s="76">
        <f t="shared" si="16"/>
        <v>3950</v>
      </c>
      <c r="O109" s="52"/>
      <c r="P109" s="52"/>
      <c r="Q109" s="52"/>
      <c r="R109" s="52"/>
    </row>
    <row r="110" spans="1:18" x14ac:dyDescent="0.2">
      <c r="A110" s="33"/>
      <c r="B110" s="38"/>
      <c r="C110" s="38"/>
      <c r="D110" s="39"/>
      <c r="E110" s="39"/>
      <c r="F110" s="39"/>
      <c r="G110" s="39"/>
      <c r="H110" s="39"/>
      <c r="I110" s="39"/>
      <c r="J110" s="33"/>
      <c r="K110" s="33"/>
      <c r="L110" s="33"/>
      <c r="M110" s="33"/>
      <c r="N110" s="33"/>
      <c r="O110" s="52"/>
      <c r="P110" s="52"/>
      <c r="Q110" s="52"/>
      <c r="R110" s="52"/>
    </row>
    <row r="111" spans="1:18" x14ac:dyDescent="0.2">
      <c r="A111" s="75" t="s">
        <v>29</v>
      </c>
      <c r="B111" s="38" t="s">
        <v>29</v>
      </c>
      <c r="C111" s="38" t="s">
        <v>35</v>
      </c>
      <c r="D111" s="38" t="s">
        <v>36</v>
      </c>
      <c r="E111" s="38" t="s">
        <v>37</v>
      </c>
      <c r="F111" s="38" t="s">
        <v>38</v>
      </c>
      <c r="G111" s="38" t="s">
        <v>39</v>
      </c>
      <c r="H111" s="38" t="s">
        <v>40</v>
      </c>
      <c r="I111" s="38" t="s">
        <v>41</v>
      </c>
      <c r="J111" s="38" t="s">
        <v>42</v>
      </c>
      <c r="K111" s="38" t="s">
        <v>43</v>
      </c>
      <c r="L111" s="38" t="s">
        <v>44</v>
      </c>
      <c r="M111" s="38" t="s">
        <v>45</v>
      </c>
      <c r="N111" s="38" t="s">
        <v>46</v>
      </c>
      <c r="O111" s="52"/>
      <c r="P111" s="52"/>
      <c r="Q111" s="52"/>
      <c r="R111" s="52"/>
    </row>
    <row r="112" spans="1:18" x14ac:dyDescent="0.2">
      <c r="A112" s="33"/>
      <c r="B112" s="38" t="s">
        <v>21</v>
      </c>
      <c r="C112" s="39">
        <v>121</v>
      </c>
      <c r="D112" s="39">
        <v>122</v>
      </c>
      <c r="E112" s="39">
        <v>122</v>
      </c>
      <c r="F112" s="39">
        <v>122</v>
      </c>
      <c r="G112" s="39">
        <v>114</v>
      </c>
      <c r="H112" s="39">
        <v>124</v>
      </c>
      <c r="I112" s="39">
        <v>109</v>
      </c>
      <c r="J112" s="33">
        <v>122</v>
      </c>
      <c r="K112" s="33">
        <v>121</v>
      </c>
      <c r="L112" s="39">
        <v>120</v>
      </c>
      <c r="M112" s="39">
        <v>126</v>
      </c>
      <c r="N112" s="39">
        <v>123</v>
      </c>
      <c r="O112" s="52"/>
      <c r="P112" s="52"/>
      <c r="Q112" s="52"/>
      <c r="R112" s="52"/>
    </row>
    <row r="113" spans="1:18" x14ac:dyDescent="0.2">
      <c r="A113" s="33"/>
      <c r="B113" s="38" t="s">
        <v>22</v>
      </c>
      <c r="C113" s="39">
        <v>245</v>
      </c>
      <c r="D113" s="39">
        <v>232</v>
      </c>
      <c r="E113" s="39">
        <v>228</v>
      </c>
      <c r="F113" s="39">
        <v>210</v>
      </c>
      <c r="G113" s="39">
        <v>203</v>
      </c>
      <c r="H113" s="39">
        <v>202</v>
      </c>
      <c r="I113" s="39">
        <v>195</v>
      </c>
      <c r="J113" s="33">
        <v>184</v>
      </c>
      <c r="K113" s="33">
        <v>194</v>
      </c>
      <c r="L113" s="39">
        <v>196</v>
      </c>
      <c r="M113" s="39">
        <v>188</v>
      </c>
      <c r="N113" s="39">
        <v>181</v>
      </c>
      <c r="O113" s="52"/>
      <c r="P113" s="52"/>
      <c r="Q113" s="52"/>
      <c r="R113" s="52"/>
    </row>
    <row r="114" spans="1:18" x14ac:dyDescent="0.2">
      <c r="A114" s="33"/>
      <c r="B114" s="38" t="s">
        <v>23</v>
      </c>
      <c r="C114" s="39">
        <v>208</v>
      </c>
      <c r="D114" s="39">
        <v>196</v>
      </c>
      <c r="E114" s="39">
        <v>178</v>
      </c>
      <c r="F114" s="39">
        <v>176</v>
      </c>
      <c r="G114" s="39">
        <v>194</v>
      </c>
      <c r="H114" s="39">
        <v>200</v>
      </c>
      <c r="I114" s="39">
        <v>187</v>
      </c>
      <c r="J114" s="33">
        <v>188</v>
      </c>
      <c r="K114" s="33">
        <v>170</v>
      </c>
      <c r="L114" s="39">
        <v>163</v>
      </c>
      <c r="M114" s="39">
        <v>174</v>
      </c>
      <c r="N114" s="39">
        <v>180</v>
      </c>
      <c r="O114" s="52"/>
      <c r="P114" s="52"/>
      <c r="Q114" s="52"/>
      <c r="R114" s="52"/>
    </row>
    <row r="115" spans="1:18" x14ac:dyDescent="0.2">
      <c r="A115" s="33"/>
      <c r="B115" s="38" t="s">
        <v>24</v>
      </c>
      <c r="C115" s="39"/>
      <c r="D115" s="39"/>
      <c r="E115" s="39"/>
      <c r="F115" s="39"/>
      <c r="G115" s="39"/>
      <c r="H115" s="39"/>
      <c r="I115" s="39"/>
      <c r="J115" s="33">
        <v>12</v>
      </c>
      <c r="K115" s="33">
        <v>11</v>
      </c>
      <c r="L115" s="39">
        <v>11</v>
      </c>
      <c r="M115" s="39">
        <v>12</v>
      </c>
      <c r="N115" s="39">
        <v>12</v>
      </c>
      <c r="O115" s="52"/>
      <c r="P115" s="52"/>
      <c r="Q115" s="52"/>
      <c r="R115" s="52"/>
    </row>
    <row r="116" spans="1:18" x14ac:dyDescent="0.2">
      <c r="A116" s="33"/>
      <c r="B116" s="38" t="s">
        <v>19</v>
      </c>
      <c r="C116" s="39">
        <v>106</v>
      </c>
      <c r="D116" s="39">
        <v>102</v>
      </c>
      <c r="E116" s="39">
        <v>98</v>
      </c>
      <c r="F116" s="39">
        <v>90</v>
      </c>
      <c r="G116" s="39">
        <v>98</v>
      </c>
      <c r="H116" s="39">
        <v>99</v>
      </c>
      <c r="I116" s="39">
        <v>95</v>
      </c>
      <c r="J116" s="33">
        <v>92</v>
      </c>
      <c r="K116" s="33">
        <v>91</v>
      </c>
      <c r="L116" s="39">
        <v>93</v>
      </c>
      <c r="M116" s="39">
        <v>94</v>
      </c>
      <c r="N116" s="39">
        <v>94</v>
      </c>
      <c r="O116" s="52"/>
      <c r="P116" s="52"/>
      <c r="Q116" s="52"/>
      <c r="R116" s="52"/>
    </row>
    <row r="117" spans="1:18" x14ac:dyDescent="0.2">
      <c r="A117" s="33"/>
      <c r="B117" s="38" t="s">
        <v>20</v>
      </c>
      <c r="C117" s="39">
        <v>505</v>
      </c>
      <c r="D117" s="39">
        <v>512</v>
      </c>
      <c r="E117" s="39">
        <v>523</v>
      </c>
      <c r="F117" s="39">
        <v>531</v>
      </c>
      <c r="G117" s="39">
        <v>513</v>
      </c>
      <c r="H117" s="39">
        <v>505</v>
      </c>
      <c r="I117" s="39">
        <v>484</v>
      </c>
      <c r="J117" s="33">
        <v>481</v>
      </c>
      <c r="K117" s="33">
        <v>504</v>
      </c>
      <c r="L117" s="39">
        <v>482</v>
      </c>
      <c r="M117" s="39">
        <v>504</v>
      </c>
      <c r="N117" s="39">
        <v>506</v>
      </c>
      <c r="O117" s="52"/>
      <c r="P117" s="52"/>
      <c r="Q117" s="52"/>
      <c r="R117" s="52"/>
    </row>
    <row r="118" spans="1:18" x14ac:dyDescent="0.2">
      <c r="A118" s="33"/>
      <c r="B118" s="34" t="s">
        <v>32</v>
      </c>
      <c r="C118" s="74">
        <f>SUM(C112:C117)</f>
        <v>1185</v>
      </c>
      <c r="D118" s="74">
        <f t="shared" ref="D118:F118" si="17">SUM(D112:D117)</f>
        <v>1164</v>
      </c>
      <c r="E118" s="74">
        <f t="shared" si="17"/>
        <v>1149</v>
      </c>
      <c r="F118" s="74">
        <f t="shared" si="17"/>
        <v>1129</v>
      </c>
      <c r="G118" s="74">
        <f>SUM(G112:G117)</f>
        <v>1122</v>
      </c>
      <c r="H118" s="74">
        <f>SUM(H112:H117)</f>
        <v>1130</v>
      </c>
      <c r="I118" s="74">
        <f>SUM(I112:I117)</f>
        <v>1070</v>
      </c>
      <c r="J118" s="74">
        <f t="shared" ref="J118:N118" si="18">SUM(J112:J117)</f>
        <v>1079</v>
      </c>
      <c r="K118" s="74">
        <f t="shared" si="18"/>
        <v>1091</v>
      </c>
      <c r="L118" s="74">
        <f t="shared" si="18"/>
        <v>1065</v>
      </c>
      <c r="M118" s="74">
        <f t="shared" si="18"/>
        <v>1098</v>
      </c>
      <c r="N118" s="74">
        <f t="shared" si="18"/>
        <v>1096</v>
      </c>
      <c r="O118" s="52"/>
      <c r="P118" s="52"/>
      <c r="Q118" s="52"/>
      <c r="R118" s="52"/>
    </row>
    <row r="119" spans="1:18" x14ac:dyDescent="0.2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52"/>
      <c r="O119" s="52"/>
      <c r="P119" s="52"/>
      <c r="Q119" s="52"/>
      <c r="R119" s="52"/>
    </row>
  </sheetData>
  <pageMargins left="0.7" right="0.7" top="0.75" bottom="0.75" header="0.3" footer="0.3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H42"/>
  <sheetViews>
    <sheetView tabSelected="1" zoomScale="150" workbookViewId="0">
      <selection activeCell="F28" sqref="F28"/>
    </sheetView>
  </sheetViews>
  <sheetFormatPr baseColWidth="10" defaultColWidth="8.83203125" defaultRowHeight="15" x14ac:dyDescent="0.2"/>
  <cols>
    <col min="5" max="5" width="11.83203125" customWidth="1"/>
    <col min="7" max="7" width="11.1640625" customWidth="1"/>
  </cols>
  <sheetData>
    <row r="1" spans="1:7" s="4" customFormat="1" ht="18" x14ac:dyDescent="0.2">
      <c r="A1" s="3" t="s">
        <v>0</v>
      </c>
    </row>
    <row r="2" spans="1:7" ht="18" x14ac:dyDescent="0.2">
      <c r="A2" s="2" t="s">
        <v>1</v>
      </c>
    </row>
    <row r="3" spans="1:7" x14ac:dyDescent="0.2">
      <c r="A3" s="1" t="s">
        <v>2</v>
      </c>
      <c r="B3" t="s">
        <v>3</v>
      </c>
      <c r="E3" t="s">
        <v>51</v>
      </c>
    </row>
    <row r="4" spans="1:7" x14ac:dyDescent="0.2">
      <c r="A4" s="1" t="s">
        <v>4</v>
      </c>
      <c r="B4" s="5">
        <v>45377</v>
      </c>
      <c r="E4" t="s">
        <v>52</v>
      </c>
    </row>
    <row r="5" spans="1:7" x14ac:dyDescent="0.2">
      <c r="E5" t="s">
        <v>53</v>
      </c>
    </row>
    <row r="8" spans="1:7" ht="48" x14ac:dyDescent="0.2">
      <c r="D8" s="24" t="s">
        <v>47</v>
      </c>
      <c r="E8" s="25" t="s">
        <v>48</v>
      </c>
      <c r="F8" s="24" t="s">
        <v>49</v>
      </c>
      <c r="G8" s="26" t="s">
        <v>50</v>
      </c>
    </row>
    <row r="9" spans="1:7" x14ac:dyDescent="0.2">
      <c r="C9">
        <v>2011</v>
      </c>
      <c r="D9" s="45">
        <v>100</v>
      </c>
      <c r="E9" s="46">
        <v>100</v>
      </c>
      <c r="F9" s="46">
        <v>100</v>
      </c>
      <c r="G9" s="47">
        <v>100</v>
      </c>
    </row>
    <row r="10" spans="1:7" x14ac:dyDescent="0.2">
      <c r="C10">
        <v>2012</v>
      </c>
      <c r="D10" s="48">
        <v>98.34511951565699</v>
      </c>
      <c r="E10" s="48">
        <v>99.812977297521954</v>
      </c>
      <c r="F10" s="48">
        <v>98.38622915545993</v>
      </c>
      <c r="G10" s="49">
        <v>97.299578059071735</v>
      </c>
    </row>
    <row r="11" spans="1:7" x14ac:dyDescent="0.2">
      <c r="C11">
        <v>2013</v>
      </c>
      <c r="D11" s="45">
        <v>99.170361624357824</v>
      </c>
      <c r="E11" s="45">
        <v>100.38443555509377</v>
      </c>
      <c r="F11" s="45">
        <v>98.06347498655191</v>
      </c>
      <c r="G11" s="50">
        <v>95.274261603375535</v>
      </c>
    </row>
    <row r="12" spans="1:7" x14ac:dyDescent="0.2">
      <c r="C12">
        <v>2014</v>
      </c>
      <c r="D12" s="48">
        <v>100.397548139123</v>
      </c>
      <c r="E12" s="48">
        <v>100.98186918800978</v>
      </c>
      <c r="F12" s="48">
        <v>97.552447552447546</v>
      </c>
      <c r="G12" s="49">
        <v>93.839662447257382</v>
      </c>
    </row>
    <row r="13" spans="1:7" x14ac:dyDescent="0.2">
      <c r="C13">
        <v>2015</v>
      </c>
      <c r="D13" s="45">
        <v>101.43569517541104</v>
      </c>
      <c r="E13" s="45">
        <v>101.62086342147644</v>
      </c>
      <c r="F13" s="45">
        <v>97.52555137170522</v>
      </c>
      <c r="G13" s="50">
        <v>93.333333333333329</v>
      </c>
    </row>
    <row r="14" spans="1:7" x14ac:dyDescent="0.2">
      <c r="C14">
        <v>2016</v>
      </c>
      <c r="D14" s="48">
        <v>102.3815206059312</v>
      </c>
      <c r="E14" s="48">
        <v>102.23907735466777</v>
      </c>
      <c r="F14" s="48">
        <v>97.875201721355566</v>
      </c>
      <c r="G14" s="49">
        <v>93.670886075949369</v>
      </c>
    </row>
    <row r="15" spans="1:7" x14ac:dyDescent="0.2">
      <c r="C15">
        <v>2017</v>
      </c>
      <c r="D15" s="45">
        <v>104.41353799002675</v>
      </c>
      <c r="E15" s="45">
        <v>103.29367759364123</v>
      </c>
      <c r="F15" s="45">
        <v>102.58203335126413</v>
      </c>
      <c r="G15" s="50">
        <v>88.945147679324904</v>
      </c>
    </row>
    <row r="16" spans="1:7" x14ac:dyDescent="0.2">
      <c r="C16">
        <v>2018</v>
      </c>
      <c r="D16" s="48">
        <v>107.45198648461935</v>
      </c>
      <c r="E16" s="48">
        <v>105.17948984362823</v>
      </c>
      <c r="F16" s="48">
        <v>111.18881118881119</v>
      </c>
      <c r="G16" s="49">
        <v>89.451476793248943</v>
      </c>
    </row>
    <row r="17" spans="2:8" x14ac:dyDescent="0.2">
      <c r="C17">
        <v>2019</v>
      </c>
      <c r="D17" s="45">
        <v>109.73961538944646</v>
      </c>
      <c r="E17" s="45">
        <v>105.71458257571823</v>
      </c>
      <c r="F17" s="45">
        <v>103.36202259279182</v>
      </c>
      <c r="G17" s="50">
        <v>89.535864978902964</v>
      </c>
    </row>
    <row r="18" spans="2:8" x14ac:dyDescent="0.2">
      <c r="C18">
        <v>2020</v>
      </c>
      <c r="D18" s="48">
        <v>111.17593860299198</v>
      </c>
      <c r="E18" s="48">
        <v>105.9068003532651</v>
      </c>
      <c r="F18" s="48">
        <v>104.76062399139323</v>
      </c>
      <c r="G18" s="49">
        <v>87.004219409282697</v>
      </c>
    </row>
    <row r="19" spans="2:8" x14ac:dyDescent="0.2">
      <c r="C19">
        <v>2021</v>
      </c>
      <c r="D19" s="45">
        <v>112.51240375315589</v>
      </c>
      <c r="E19" s="45">
        <v>106.93023014182555</v>
      </c>
      <c r="F19" s="45">
        <v>101.90962883270575</v>
      </c>
      <c r="G19" s="50">
        <v>90.12658227848101</v>
      </c>
    </row>
    <row r="20" spans="2:8" x14ac:dyDescent="0.2">
      <c r="C20">
        <v>2022</v>
      </c>
      <c r="D20" s="48">
        <v>114.59089595920264</v>
      </c>
      <c r="E20" s="48">
        <v>109.11216167073614</v>
      </c>
      <c r="F20" s="48">
        <v>103.38891877353416</v>
      </c>
      <c r="G20" s="49">
        <v>89.113924050632903</v>
      </c>
    </row>
    <row r="21" spans="2:8" x14ac:dyDescent="0.2">
      <c r="C21">
        <v>2023</v>
      </c>
      <c r="D21" s="45">
        <v>117.82560637081883</v>
      </c>
      <c r="E21" s="45">
        <v>110.82653644345162</v>
      </c>
      <c r="F21" s="45">
        <v>106.77783754706832</v>
      </c>
      <c r="G21" s="50">
        <v>88.860759493670884</v>
      </c>
    </row>
    <row r="22" spans="2:8" x14ac:dyDescent="0.2">
      <c r="C22">
        <v>2024</v>
      </c>
      <c r="D22" s="48">
        <v>120.49728059487772</v>
      </c>
      <c r="E22" s="48">
        <v>112.35908358875785</v>
      </c>
      <c r="F22" s="48">
        <v>108.57988165680474</v>
      </c>
      <c r="G22" s="49">
        <v>88.270042194092824</v>
      </c>
    </row>
    <row r="28" spans="2:8" x14ac:dyDescent="0.2">
      <c r="B28" s="33" t="s">
        <v>62</v>
      </c>
    </row>
    <row r="29" spans="2:8" x14ac:dyDescent="0.2">
      <c r="B29" s="33"/>
      <c r="C29" s="33"/>
      <c r="D29" s="33"/>
      <c r="E29" s="33"/>
      <c r="F29" s="33"/>
      <c r="G29" s="33"/>
      <c r="H29" s="33"/>
    </row>
    <row r="30" spans="2:8" ht="16" x14ac:dyDescent="0.2">
      <c r="B30" s="33"/>
      <c r="C30" s="33" t="s">
        <v>31</v>
      </c>
      <c r="D30" s="77" t="s">
        <v>27</v>
      </c>
      <c r="E30" s="78" t="s">
        <v>8</v>
      </c>
      <c r="F30" s="78" t="s">
        <v>28</v>
      </c>
      <c r="G30" s="78" t="s">
        <v>29</v>
      </c>
      <c r="H30" s="33"/>
    </row>
    <row r="31" spans="2:8" x14ac:dyDescent="0.2">
      <c r="B31" s="33"/>
      <c r="C31" s="33">
        <v>2011</v>
      </c>
      <c r="D31" s="61">
        <v>100</v>
      </c>
      <c r="E31" s="61">
        <v>100</v>
      </c>
      <c r="F31" s="61">
        <v>100</v>
      </c>
      <c r="G31" s="61">
        <v>100</v>
      </c>
      <c r="H31" s="33"/>
    </row>
    <row r="32" spans="2:8" x14ac:dyDescent="0.2">
      <c r="B32" s="33"/>
      <c r="C32" s="33">
        <v>2012</v>
      </c>
      <c r="D32" s="61">
        <v>100.352643412508</v>
      </c>
      <c r="E32" s="61">
        <v>100.75328588498105</v>
      </c>
      <c r="F32" s="61">
        <v>99.220010758472299</v>
      </c>
      <c r="G32" s="61">
        <v>98.22784810126582</v>
      </c>
      <c r="H32" s="33"/>
    </row>
    <row r="33" spans="2:8" x14ac:dyDescent="0.2">
      <c r="B33" s="33"/>
      <c r="C33" s="33">
        <v>2013</v>
      </c>
      <c r="D33" s="61">
        <v>101.06923492394458</v>
      </c>
      <c r="E33" s="61">
        <v>101.2727933918645</v>
      </c>
      <c r="F33" s="61">
        <v>99.058633674018296</v>
      </c>
      <c r="G33" s="61">
        <v>96.962025316455694</v>
      </c>
      <c r="H33" s="33"/>
    </row>
    <row r="34" spans="2:8" x14ac:dyDescent="0.2">
      <c r="B34" s="33"/>
      <c r="C34" s="33">
        <v>2014</v>
      </c>
      <c r="D34" s="61">
        <v>102.26690364638942</v>
      </c>
      <c r="E34" s="61">
        <v>101.89620240012469</v>
      </c>
      <c r="F34" s="61">
        <v>98.359332974717589</v>
      </c>
      <c r="G34" s="61">
        <v>95.274261603375535</v>
      </c>
      <c r="H34" s="33"/>
    </row>
    <row r="35" spans="2:8" x14ac:dyDescent="0.2">
      <c r="B35" s="33"/>
      <c r="C35" s="33">
        <v>2015</v>
      </c>
      <c r="D35" s="61">
        <v>103.3436750279477</v>
      </c>
      <c r="E35" s="61">
        <v>102.56117200893553</v>
      </c>
      <c r="F35" s="61">
        <v>98.682087143625608</v>
      </c>
      <c r="G35" s="61">
        <v>94.683544303797476</v>
      </c>
      <c r="H35" s="33"/>
    </row>
    <row r="36" spans="2:8" x14ac:dyDescent="0.2">
      <c r="B36" s="33"/>
      <c r="C36" s="33">
        <v>2016</v>
      </c>
      <c r="D36" s="61">
        <v>104.42044640950598</v>
      </c>
      <c r="E36" s="61">
        <v>103.34043326926074</v>
      </c>
      <c r="F36" s="61">
        <v>99.112426035502949</v>
      </c>
      <c r="G36" s="61">
        <v>95.358649789029542</v>
      </c>
      <c r="H36" s="33"/>
    </row>
    <row r="37" spans="2:8" x14ac:dyDescent="0.2">
      <c r="B37" s="33"/>
      <c r="C37" s="33">
        <v>2017</v>
      </c>
      <c r="D37" s="61">
        <v>106.24803738082977</v>
      </c>
      <c r="E37" s="61">
        <v>104.28593693178867</v>
      </c>
      <c r="F37" s="61">
        <v>104.11511565357718</v>
      </c>
      <c r="G37" s="61">
        <v>90.295358649789023</v>
      </c>
      <c r="H37" s="33"/>
    </row>
    <row r="38" spans="2:8" x14ac:dyDescent="0.2">
      <c r="B38" s="33"/>
      <c r="C38" s="33">
        <v>2018</v>
      </c>
      <c r="D38" s="61">
        <v>109.41994397899842</v>
      </c>
      <c r="E38" s="61">
        <v>106.130188581225</v>
      </c>
      <c r="F38" s="61">
        <v>114.06670252824098</v>
      </c>
      <c r="G38" s="61">
        <v>91.05485232067511</v>
      </c>
      <c r="H38" s="33"/>
    </row>
    <row r="39" spans="2:8" x14ac:dyDescent="0.2">
      <c r="B39" s="33"/>
      <c r="C39" s="33">
        <v>2019</v>
      </c>
      <c r="D39" s="61">
        <v>112.10198083227614</v>
      </c>
      <c r="E39" s="61">
        <v>106.93542521689439</v>
      </c>
      <c r="F39" s="61">
        <v>107.50403442711136</v>
      </c>
      <c r="G39" s="61">
        <v>92.067510548523202</v>
      </c>
      <c r="H39" s="33"/>
    </row>
    <row r="40" spans="2:8" x14ac:dyDescent="0.2">
      <c r="B40" s="33"/>
      <c r="C40" s="33">
        <v>2020</v>
      </c>
      <c r="D40" s="71">
        <v>114.34501902955547</v>
      </c>
      <c r="E40" s="71">
        <v>107.5796145254299</v>
      </c>
      <c r="F40" s="71">
        <v>108.87573964497041</v>
      </c>
      <c r="G40" s="71">
        <v>89.87341772151899</v>
      </c>
      <c r="H40" s="33"/>
    </row>
    <row r="41" spans="2:8" x14ac:dyDescent="0.2">
      <c r="B41" s="33"/>
      <c r="C41" s="33">
        <v>2021</v>
      </c>
      <c r="D41" s="71">
        <v>115.80771984474897</v>
      </c>
      <c r="E41" s="71">
        <v>108.54589848823315</v>
      </c>
      <c r="F41" s="71">
        <v>105.1371705217859</v>
      </c>
      <c r="G41" s="71">
        <v>92.658227848101276</v>
      </c>
      <c r="H41" s="33"/>
    </row>
    <row r="42" spans="2:8" x14ac:dyDescent="0.2">
      <c r="B42" s="33"/>
      <c r="C42" s="33"/>
      <c r="D42" s="33"/>
      <c r="E42" s="33"/>
      <c r="F42" s="33"/>
      <c r="G42" s="33"/>
      <c r="H42" s="33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DF4454916F4241AB40A8F22FC99F09" ma:contentTypeVersion="6" ma:contentTypeDescription="Create a new document." ma:contentTypeScope="" ma:versionID="35a8844c08cfde9862888ff322be3cab">
  <xsd:schema xmlns:xsd="http://www.w3.org/2001/XMLSchema" xmlns:xs="http://www.w3.org/2001/XMLSchema" xmlns:p="http://schemas.microsoft.com/office/2006/metadata/properties" xmlns:ns2="d2a93359-ac01-4f98-8d25-710e83cd9f1e" targetNamespace="http://schemas.microsoft.com/office/2006/metadata/properties" ma:root="true" ma:fieldsID="8a94d6cf9c2f4553a4d0fc899c486583" ns2:_="">
    <xsd:import namespace="d2a93359-ac01-4f98-8d25-710e83cd9f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a93359-ac01-4f98-8d25-710e83cd9f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19D9FD3-2ABE-4BED-930A-403D1189547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22B2177-A6CF-4761-AA4A-5906B231EC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a93359-ac01-4f98-8d25-710e83cd9f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E4D7E26-95AE-4858-A1BA-D1F63785688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Frumgögn</vt:lpstr>
      <vt:lpstr>Úrvinnsla</vt:lpstr>
      <vt:lpstr>Birting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Helena Eydís Ingólfsdóttir</dc:creator>
  <cp:keywords/>
  <dc:description/>
  <cp:lastModifiedBy>Helena Eydís Ingólfsdóttir</cp:lastModifiedBy>
  <cp:revision/>
  <dcterms:created xsi:type="dcterms:W3CDTF">2017-05-19T11:15:18Z</dcterms:created>
  <dcterms:modified xsi:type="dcterms:W3CDTF">2024-03-22T13:45:01Z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0x010100F8DF4454916F4241AB40A8F22FC99F09</vt:lpwstr>
  </property>
  <property fmtid="{D5CDD505-2E9C-101B-9397-08002B2CF9AE}" pid="3" name="Order">
    <vt:r8>1266000</vt:r8>
  </property>
  <property fmtid="{D5CDD505-2E9C-101B-9397-08002B2CF9AE}" pid="4" name="AuthorIds_UIVersion_1536">
    <vt:lpwstr>13</vt:lpwstr>
  </property>
</Properties>
</file>