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13_ncr:1_{411EBDAB-A0C1-4196-958E-D77C963C5BE6}" xr6:coauthVersionLast="47" xr6:coauthVersionMax="47" xr10:uidLastSave="{00000000-0000-0000-0000-000000000000}"/>
  <bookViews>
    <workbookView xWindow="28680" yWindow="1680" windowWidth="29040" windowHeight="15840" activeTab="1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2" l="1"/>
  <c r="M18" i="2"/>
  <c r="L17" i="2"/>
  <c r="M17" i="2"/>
  <c r="L16" i="2"/>
  <c r="M16" i="2"/>
  <c r="L15" i="2"/>
  <c r="M15" i="2"/>
  <c r="L14" i="2"/>
  <c r="M14" i="2"/>
  <c r="D26" i="2"/>
  <c r="E26" i="2"/>
  <c r="F26" i="2"/>
  <c r="G26" i="2"/>
  <c r="H26" i="2"/>
  <c r="I26" i="2"/>
  <c r="J26" i="2"/>
  <c r="K26" i="2"/>
  <c r="C26" i="2"/>
  <c r="D25" i="2"/>
  <c r="E25" i="2"/>
  <c r="F25" i="2"/>
  <c r="G25" i="2"/>
  <c r="H25" i="2"/>
  <c r="I25" i="2"/>
  <c r="J25" i="2"/>
  <c r="K25" i="2"/>
  <c r="L25" i="2"/>
  <c r="M25" i="2"/>
  <c r="C25" i="2"/>
  <c r="D24" i="2"/>
  <c r="E24" i="2"/>
  <c r="F24" i="2"/>
  <c r="G24" i="2"/>
  <c r="H24" i="2"/>
  <c r="I24" i="2"/>
  <c r="J24" i="2"/>
  <c r="K24" i="2"/>
  <c r="L24" i="2"/>
  <c r="M24" i="2"/>
  <c r="C24" i="2"/>
  <c r="C23" i="2"/>
  <c r="D23" i="2"/>
  <c r="E23" i="2"/>
  <c r="F23" i="2"/>
  <c r="G23" i="2"/>
  <c r="H23" i="2"/>
  <c r="I23" i="2"/>
  <c r="J23" i="2"/>
  <c r="K23" i="2"/>
  <c r="M23" i="2"/>
  <c r="L23" i="2"/>
  <c r="L11" i="2"/>
  <c r="L18" i="2" s="1"/>
  <c r="M11" i="2"/>
  <c r="C11" i="2"/>
  <c r="K17" i="2"/>
  <c r="K16" i="2"/>
  <c r="K15" i="2"/>
  <c r="K14" i="2"/>
  <c r="J17" i="2"/>
  <c r="J16" i="2"/>
  <c r="J15" i="2"/>
  <c r="J11" i="2"/>
  <c r="J18" i="2" s="1"/>
  <c r="K11" i="2"/>
  <c r="J14" i="2"/>
  <c r="H18" i="2" l="1"/>
  <c r="D11" i="2"/>
  <c r="D18" i="2" s="1"/>
  <c r="E11" i="2"/>
  <c r="E18" i="2" s="1"/>
  <c r="F11" i="2"/>
  <c r="F18" i="2" s="1"/>
  <c r="G11" i="2"/>
  <c r="G18" i="2" s="1"/>
  <c r="H11" i="2"/>
  <c r="I11" i="2"/>
  <c r="I18" i="2" s="1"/>
  <c r="C18" i="2"/>
  <c r="I17" i="2"/>
  <c r="I16" i="2"/>
  <c r="I15" i="2"/>
  <c r="I14" i="2"/>
  <c r="D17" i="2" l="1"/>
  <c r="E17" i="2"/>
  <c r="F17" i="2"/>
  <c r="G17" i="2"/>
  <c r="H17" i="2"/>
  <c r="C17" i="2"/>
  <c r="D16" i="2"/>
  <c r="E33" i="2" s="1"/>
  <c r="E16" i="2"/>
  <c r="E34" i="2" s="1"/>
  <c r="F16" i="2"/>
  <c r="E35" i="2" s="1"/>
  <c r="G16" i="2"/>
  <c r="E36" i="2" s="1"/>
  <c r="H16" i="2"/>
  <c r="E37" i="2" s="1"/>
  <c r="C16" i="2"/>
  <c r="E32" i="2" s="1"/>
  <c r="D15" i="2" l="1"/>
  <c r="D33" i="2" s="1"/>
  <c r="E15" i="2"/>
  <c r="D34" i="2" s="1"/>
  <c r="F15" i="2"/>
  <c r="D35" i="2" s="1"/>
  <c r="G15" i="2"/>
  <c r="D36" i="2" s="1"/>
  <c r="H15" i="2"/>
  <c r="D37" i="2" s="1"/>
  <c r="C15" i="2"/>
  <c r="D32" i="2" s="1"/>
  <c r="D14" i="2"/>
  <c r="C33" i="2" s="1"/>
  <c r="E14" i="2"/>
  <c r="C34" i="2" s="1"/>
  <c r="F14" i="2"/>
  <c r="C35" i="2" s="1"/>
  <c r="G14" i="2"/>
  <c r="C36" i="2" s="1"/>
  <c r="H14" i="2"/>
  <c r="C37" i="2" s="1"/>
  <c r="C14" i="2"/>
  <c r="C32" i="2" s="1"/>
</calcChain>
</file>

<file path=xl/sharedStrings.xml><?xml version="1.0" encoding="utf-8"?>
<sst xmlns="http://schemas.openxmlformats.org/spreadsheetml/2006/main" count="52" uniqueCount="23">
  <si>
    <t>Heimild:</t>
  </si>
  <si>
    <t xml:space="preserve">Sótt: </t>
  </si>
  <si>
    <t>Samgöngur á landi, lofti og sjó</t>
  </si>
  <si>
    <t>1.7 Samgöngur</t>
  </si>
  <si>
    <t>Isavia</t>
  </si>
  <si>
    <t>Fjöldi farþega</t>
  </si>
  <si>
    <t>Húsavík</t>
  </si>
  <si>
    <t>Akureyri</t>
  </si>
  <si>
    <t>Þórshöfn</t>
  </si>
  <si>
    <t>Mývatnssveit</t>
  </si>
  <si>
    <t>Heildarfjöldi</t>
  </si>
  <si>
    <t>Hlutfall af heildar farþegafjölda - Akureyri</t>
  </si>
  <si>
    <t>Hlutfall af heildar farþegafjölda - Húsavík</t>
  </si>
  <si>
    <t>Hlutfall af heildar farþegafjölda</t>
  </si>
  <si>
    <t>ISAVIA - FARÞEGAR</t>
  </si>
  <si>
    <t>Flugvöllur</t>
  </si>
  <si>
    <t>Mývatn</t>
  </si>
  <si>
    <t>Hlutall af heildarfjölda farþega - Mývatn</t>
  </si>
  <si>
    <t>Hlutall af heildarfjölda farþega - Þórshöfn</t>
  </si>
  <si>
    <t>Samtals ef heildar</t>
  </si>
  <si>
    <t>https://www.isavia.is/fyrirtaekid/um-isavia/utgefid-efni/flugtolur/arleg-utgafa</t>
  </si>
  <si>
    <t>-</t>
  </si>
  <si>
    <t xml:space="preserve">Staðfest af Anna Dagný Halldórsdóttir, ISAVIA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</si>
</sst>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 &quot;"/>
  </numFmts>
  <fonts count="10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0"/>
      <name val="Arial"/>
      <family val="2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u/>
      <sz val="11"/>
      <color theme="10"/>
      <name val="Tw Cen MT"/>
      <family val="2"/>
      <scheme val="minor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1"/>
    <xf numFmtId="0" fontId="0" fillId="0" borderId="0" xfId="0" applyAlignment="1"/>
    <xf numFmtId="0" fontId="6" fillId="0" borderId="0" xfId="3"/>
    <xf numFmtId="0" fontId="5" fillId="0" borderId="0" xfId="0" applyFont="1"/>
    <xf numFmtId="3" fontId="0" fillId="0" borderId="0" xfId="0" applyNumberFormat="1"/>
    <xf numFmtId="10" fontId="0" fillId="0" borderId="0" xfId="2" applyNumberFormat="1" applyFont="1"/>
    <xf numFmtId="3" fontId="0" fillId="0" borderId="0" xfId="0" applyNumberFormat="1" applyAlignment="1"/>
    <xf numFmtId="10" fontId="0" fillId="0" borderId="0" xfId="0" applyNumberFormat="1"/>
    <xf numFmtId="10" fontId="0" fillId="0" borderId="0" xfId="0" applyNumberFormat="1" applyFont="1"/>
    <xf numFmtId="0" fontId="0" fillId="0" borderId="0" xfId="0"/>
    <xf numFmtId="0" fontId="8" fillId="4" borderId="1" xfId="0" applyFont="1" applyFill="1" applyBorder="1" applyAlignment="1">
      <alignment horizontal="center" vertical="center"/>
    </xf>
    <xf numFmtId="0" fontId="9" fillId="5" borderId="2" xfId="0" applyFont="1" applyFill="1" applyBorder="1"/>
    <xf numFmtId="164" fontId="9" fillId="0" borderId="2" xfId="0" applyNumberFormat="1" applyFont="1" applyFill="1" applyBorder="1"/>
    <xf numFmtId="0" fontId="9" fillId="5" borderId="3" xfId="0" applyFont="1" applyFill="1" applyBorder="1"/>
    <xf numFmtId="164" fontId="9" fillId="0" borderId="3" xfId="0" applyNumberFormat="1" applyFont="1" applyFill="1" applyBorder="1"/>
    <xf numFmtId="0" fontId="9" fillId="0" borderId="4" xfId="0" applyFont="1" applyBorder="1"/>
    <xf numFmtId="164" fontId="9" fillId="0" borderId="4" xfId="0" applyNumberFormat="1" applyFont="1" applyFill="1" applyBorder="1"/>
    <xf numFmtId="10" fontId="5" fillId="0" borderId="0" xfId="0" applyNumberFormat="1" applyFont="1"/>
    <xf numFmtId="0" fontId="7" fillId="3" borderId="0" xfId="0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rmal_Sheet1" xfId="1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Úrvinnsla!$B$23</c:f>
              <c:strCache>
                <c:ptCount val="1"/>
                <c:pt idx="0">
                  <c:v>Húsavík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Úrvinnsla!$C$22:$M$22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Úrvinnsla!$C$23:$M$23</c:f>
              <c:numCache>
                <c:formatCode>#,##0</c:formatCode>
                <c:ptCount val="11"/>
                <c:pt idx="0">
                  <c:v>42</c:v>
                </c:pt>
                <c:pt idx="1">
                  <c:v>6579</c:v>
                </c:pt>
                <c:pt idx="2">
                  <c:v>9893</c:v>
                </c:pt>
                <c:pt idx="3">
                  <c:v>9646</c:v>
                </c:pt>
                <c:pt idx="4">
                  <c:v>11467</c:v>
                </c:pt>
                <c:pt idx="5">
                  <c:v>20394</c:v>
                </c:pt>
                <c:pt idx="6">
                  <c:v>17975</c:v>
                </c:pt>
                <c:pt idx="7">
                  <c:v>14310</c:v>
                </c:pt>
                <c:pt idx="8">
                  <c:v>11633</c:v>
                </c:pt>
                <c:pt idx="9">
                  <c:v>5736</c:v>
                </c:pt>
                <c:pt idx="10">
                  <c:v>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C-45BF-B81B-9814EDE54641}"/>
            </c:ext>
          </c:extLst>
        </c:ser>
        <c:ser>
          <c:idx val="1"/>
          <c:order val="1"/>
          <c:tx>
            <c:strRef>
              <c:f>Úrvinnsla!$B$24</c:f>
              <c:strCache>
                <c:ptCount val="1"/>
                <c:pt idx="0">
                  <c:v>Akureyri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Úrvinnsla!$C$22:$M$22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Úrvinnsla!$C$24:$M$24</c:f>
              <c:numCache>
                <c:formatCode>#,##0</c:formatCode>
                <c:ptCount val="11"/>
                <c:pt idx="0">
                  <c:v>205822</c:v>
                </c:pt>
                <c:pt idx="1">
                  <c:v>199150</c:v>
                </c:pt>
                <c:pt idx="2">
                  <c:v>178231</c:v>
                </c:pt>
                <c:pt idx="3">
                  <c:v>172106</c:v>
                </c:pt>
                <c:pt idx="4">
                  <c:v>170897</c:v>
                </c:pt>
                <c:pt idx="5">
                  <c:v>183301</c:v>
                </c:pt>
                <c:pt idx="6">
                  <c:v>198946</c:v>
                </c:pt>
                <c:pt idx="7">
                  <c:v>202252</c:v>
                </c:pt>
                <c:pt idx="8">
                  <c:v>184262</c:v>
                </c:pt>
                <c:pt idx="9">
                  <c:v>80983</c:v>
                </c:pt>
                <c:pt idx="10">
                  <c:v>136863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C-45BF-B81B-9814EDE54641}"/>
            </c:ext>
          </c:extLst>
        </c:ser>
        <c:ser>
          <c:idx val="2"/>
          <c:order val="2"/>
          <c:tx>
            <c:strRef>
              <c:f>Úrvinnsla!$B$25</c:f>
              <c:strCache>
                <c:ptCount val="1"/>
                <c:pt idx="0">
                  <c:v>Þórshöfn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Úrvinnsla!$C$22:$M$22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Úrvinnsla!$C$25:$M$25</c:f>
              <c:numCache>
                <c:formatCode>General</c:formatCode>
                <c:ptCount val="11"/>
                <c:pt idx="0">
                  <c:v>1461</c:v>
                </c:pt>
                <c:pt idx="1">
                  <c:v>1365</c:v>
                </c:pt>
                <c:pt idx="2">
                  <c:v>1020</c:v>
                </c:pt>
                <c:pt idx="3">
                  <c:v>718</c:v>
                </c:pt>
                <c:pt idx="4">
                  <c:v>502</c:v>
                </c:pt>
                <c:pt idx="5">
                  <c:v>441</c:v>
                </c:pt>
                <c:pt idx="6">
                  <c:v>1079</c:v>
                </c:pt>
                <c:pt idx="7">
                  <c:v>870</c:v>
                </c:pt>
                <c:pt idx="8">
                  <c:v>835</c:v>
                </c:pt>
                <c:pt idx="9">
                  <c:v>467</c:v>
                </c:pt>
                <c:pt idx="10">
                  <c:v>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3-4714-9ABE-6CE192DA8289}"/>
            </c:ext>
          </c:extLst>
        </c:ser>
        <c:ser>
          <c:idx val="3"/>
          <c:order val="3"/>
          <c:tx>
            <c:strRef>
              <c:f>Úrvinnsla!$B$26</c:f>
              <c:strCache>
                <c:ptCount val="1"/>
                <c:pt idx="0">
                  <c:v>Mývatnssveit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Úrvinnsla!$C$22:$M$22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Úrvinnsla!$C$26:$M$26</c:f>
              <c:numCache>
                <c:formatCode>General</c:formatCode>
                <c:ptCount val="11"/>
                <c:pt idx="0">
                  <c:v>1912</c:v>
                </c:pt>
                <c:pt idx="1">
                  <c:v>2272</c:v>
                </c:pt>
                <c:pt idx="2">
                  <c:v>2072</c:v>
                </c:pt>
                <c:pt idx="3">
                  <c:v>4064</c:v>
                </c:pt>
                <c:pt idx="4">
                  <c:v>1670</c:v>
                </c:pt>
                <c:pt idx="5">
                  <c:v>1540</c:v>
                </c:pt>
                <c:pt idx="6">
                  <c:v>1370</c:v>
                </c:pt>
                <c:pt idx="7">
                  <c:v>794</c:v>
                </c:pt>
                <c:pt idx="8">
                  <c:v>22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3-4714-9ABE-6CE192DA8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432704"/>
        <c:axId val="850433360"/>
      </c:barChart>
      <c:catAx>
        <c:axId val="85043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50433360"/>
        <c:crosses val="autoZero"/>
        <c:auto val="1"/>
        <c:lblAlgn val="ctr"/>
        <c:lblOffset val="100"/>
        <c:noMultiLvlLbl val="0"/>
      </c:catAx>
      <c:valAx>
        <c:axId val="85043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5043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Úrvinnsla!$C$31</c:f>
              <c:strCache>
                <c:ptCount val="1"/>
                <c:pt idx="0">
                  <c:v>Húsavík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Úrvinnsla!$B$32:$B$42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Úrvinnsla!$C$32:$C$42</c:f>
              <c:numCache>
                <c:formatCode>0.00%</c:formatCode>
                <c:ptCount val="11"/>
                <c:pt idx="0">
                  <c:v>5.3752638038694222E-5</c:v>
                </c:pt>
                <c:pt idx="1">
                  <c:v>8.7544327715717123E-3</c:v>
                </c:pt>
                <c:pt idx="2">
                  <c:v>1.4223153851019903E-2</c:v>
                </c:pt>
                <c:pt idx="3">
                  <c:v>1.4272862325917245E-2</c:v>
                </c:pt>
                <c:pt idx="4">
                  <c:v>1.6555928053108335E-2</c:v>
                </c:pt>
                <c:pt idx="5">
                  <c:v>2.7223433991782512E-2</c:v>
                </c:pt>
                <c:pt idx="6">
                  <c:v>2.3300000000000001E-2</c:v>
                </c:pt>
                <c:pt idx="7">
                  <c:v>1.9400000000000001E-2</c:v>
                </c:pt>
                <c:pt idx="8">
                  <c:v>1.78E-2</c:v>
                </c:pt>
                <c:pt idx="9">
                  <c:v>1.7899999999999999E-2</c:v>
                </c:pt>
                <c:pt idx="10">
                  <c:v>1.23E-2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6-43E2-ACAD-069BC3940E28}"/>
            </c:ext>
          </c:extLst>
        </c:ser>
        <c:ser>
          <c:idx val="1"/>
          <c:order val="1"/>
          <c:tx>
            <c:strRef>
              <c:f>Úrvinnsla!$D$31</c:f>
              <c:strCache>
                <c:ptCount val="1"/>
                <c:pt idx="0">
                  <c:v>Akureyri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Úrvinnsla!$B$32:$B$42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Úrvinnsla!$D$32:$D$42</c:f>
              <c:numCache>
                <c:formatCode>0.00%</c:formatCode>
                <c:ptCount val="11"/>
                <c:pt idx="0">
                  <c:v>0.26341608253333626</c:v>
                </c:pt>
                <c:pt idx="1">
                  <c:v>0.26500156352918475</c:v>
                </c:pt>
                <c:pt idx="2">
                  <c:v>0.25624248802396932</c:v>
                </c:pt>
                <c:pt idx="3">
                  <c:v>0.25465946956918034</c:v>
                </c:pt>
                <c:pt idx="4">
                  <c:v>0.24673920262423082</c:v>
                </c:pt>
                <c:pt idx="5">
                  <c:v>0.24468386163223135</c:v>
                </c:pt>
                <c:pt idx="6">
                  <c:v>0.25769999999999998</c:v>
                </c:pt>
                <c:pt idx="7">
                  <c:v>0.27429999999999999</c:v>
                </c:pt>
                <c:pt idx="8">
                  <c:v>0.28210000000000002</c:v>
                </c:pt>
                <c:pt idx="9">
                  <c:v>0.2525</c:v>
                </c:pt>
                <c:pt idx="10">
                  <c:v>0.24579999999999999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6-43E2-ACAD-069BC3940E28}"/>
            </c:ext>
          </c:extLst>
        </c:ser>
        <c:ser>
          <c:idx val="2"/>
          <c:order val="2"/>
          <c:tx>
            <c:strRef>
              <c:f>Úrvinnsla!$E$31</c:f>
              <c:strCache>
                <c:ptCount val="1"/>
                <c:pt idx="0">
                  <c:v>Mývatn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Úrvinnsla!$B$32:$B$42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Úrvinnsla!$E$32:$E$42</c:f>
              <c:numCache>
                <c:formatCode>0.00%</c:formatCode>
                <c:ptCount val="11"/>
                <c:pt idx="0">
                  <c:v>1.8698239089174346E-3</c:v>
                </c:pt>
                <c:pt idx="1">
                  <c:v>1.8163551806042542E-3</c:v>
                </c:pt>
                <c:pt idx="2">
                  <c:v>1.4664527370909029E-3</c:v>
                </c:pt>
                <c:pt idx="3">
                  <c:v>1.0624004924329859E-3</c:v>
                </c:pt>
                <c:pt idx="4">
                  <c:v>7.2478206005584581E-4</c:v>
                </c:pt>
                <c:pt idx="5">
                  <c:v>5.8867972886025735E-4</c:v>
                </c:pt>
                <c:pt idx="6">
                  <c:v>1.8E-3</c:v>
                </c:pt>
                <c:pt idx="7">
                  <c:v>1.1000000000000001E-3</c:v>
                </c:pt>
                <c:pt idx="8">
                  <c:v>3.4E-5</c:v>
                </c:pt>
                <c:pt idx="9">
                  <c:v>0</c:v>
                </c:pt>
                <c:pt idx="1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6-43E2-ACAD-069BC3940E28}"/>
            </c:ext>
          </c:extLst>
        </c:ser>
        <c:ser>
          <c:idx val="3"/>
          <c:order val="3"/>
          <c:tx>
            <c:strRef>
              <c:f>Úrvinnsla!$F$31</c:f>
              <c:strCache>
                <c:ptCount val="1"/>
                <c:pt idx="0">
                  <c:v>Þórshöfn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Úrvinnsla!$B$32:$B$42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Úrvinnsla!$F$32:$F$42</c:f>
              <c:numCache>
                <c:formatCode>0.00%</c:formatCode>
                <c:ptCount val="11"/>
                <c:pt idx="0">
                  <c:v>2.3999999999999998E-3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6.0000000000000001E-3</c:v>
                </c:pt>
                <c:pt idx="4">
                  <c:v>2.3999999999999998E-3</c:v>
                </c:pt>
                <c:pt idx="5">
                  <c:v>2.0999999999999999E-3</c:v>
                </c:pt>
                <c:pt idx="6">
                  <c:v>1.4E-3</c:v>
                </c:pt>
                <c:pt idx="7">
                  <c:v>1.1999999999999999E-3</c:v>
                </c:pt>
                <c:pt idx="8">
                  <c:v>1.2999999999999999E-3</c:v>
                </c:pt>
                <c:pt idx="9">
                  <c:v>1.5E-3</c:v>
                </c:pt>
                <c:pt idx="10">
                  <c:v>1.6999999999999999E-3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6-43E2-ACAD-069BC3940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386984"/>
        <c:axId val="742387312"/>
      </c:barChart>
      <c:catAx>
        <c:axId val="74238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2387312"/>
        <c:crosses val="autoZero"/>
        <c:auto val="1"/>
        <c:lblAlgn val="ctr"/>
        <c:lblOffset val="100"/>
        <c:noMultiLvlLbl val="0"/>
      </c:catAx>
      <c:valAx>
        <c:axId val="74238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238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Úrvinnsla!$C$31</c:f>
              <c:strCache>
                <c:ptCount val="1"/>
                <c:pt idx="0">
                  <c:v>Húsavík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Úrvinnsla!$B$32:$B$42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Úrvinnsla!$C$32:$C$42</c:f>
              <c:numCache>
                <c:formatCode>0.00%</c:formatCode>
                <c:ptCount val="11"/>
                <c:pt idx="0">
                  <c:v>5.3752638038694222E-5</c:v>
                </c:pt>
                <c:pt idx="1">
                  <c:v>8.7544327715717123E-3</c:v>
                </c:pt>
                <c:pt idx="2">
                  <c:v>1.4223153851019903E-2</c:v>
                </c:pt>
                <c:pt idx="3">
                  <c:v>1.4272862325917245E-2</c:v>
                </c:pt>
                <c:pt idx="4">
                  <c:v>1.6555928053108335E-2</c:v>
                </c:pt>
                <c:pt idx="5">
                  <c:v>2.7223433991782512E-2</c:v>
                </c:pt>
                <c:pt idx="6">
                  <c:v>2.3300000000000001E-2</c:v>
                </c:pt>
                <c:pt idx="7">
                  <c:v>1.9400000000000001E-2</c:v>
                </c:pt>
                <c:pt idx="8">
                  <c:v>1.78E-2</c:v>
                </c:pt>
                <c:pt idx="9">
                  <c:v>1.7899999999999999E-2</c:v>
                </c:pt>
                <c:pt idx="10">
                  <c:v>1.23E-2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2-4E3B-8F73-AEE9CE82C558}"/>
            </c:ext>
          </c:extLst>
        </c:ser>
        <c:ser>
          <c:idx val="1"/>
          <c:order val="1"/>
          <c:tx>
            <c:strRef>
              <c:f>Úrvinnsla!$D$31</c:f>
              <c:strCache>
                <c:ptCount val="1"/>
                <c:pt idx="0">
                  <c:v>Akureyri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Úrvinnsla!$B$32:$B$42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Úrvinnsla!$D$32:$D$42</c:f>
              <c:numCache>
                <c:formatCode>0.00%</c:formatCode>
                <c:ptCount val="11"/>
                <c:pt idx="0">
                  <c:v>0.26341608253333626</c:v>
                </c:pt>
                <c:pt idx="1">
                  <c:v>0.26500156352918475</c:v>
                </c:pt>
                <c:pt idx="2">
                  <c:v>0.25624248802396932</c:v>
                </c:pt>
                <c:pt idx="3">
                  <c:v>0.25465946956918034</c:v>
                </c:pt>
                <c:pt idx="4">
                  <c:v>0.24673920262423082</c:v>
                </c:pt>
                <c:pt idx="5">
                  <c:v>0.24468386163223135</c:v>
                </c:pt>
                <c:pt idx="6">
                  <c:v>0.25769999999999998</c:v>
                </c:pt>
                <c:pt idx="7">
                  <c:v>0.27429999999999999</c:v>
                </c:pt>
                <c:pt idx="8">
                  <c:v>0.28210000000000002</c:v>
                </c:pt>
                <c:pt idx="9">
                  <c:v>0.2525</c:v>
                </c:pt>
                <c:pt idx="10">
                  <c:v>0.24579999999999999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2-4E3B-8F73-AEE9CE82C558}"/>
            </c:ext>
          </c:extLst>
        </c:ser>
        <c:ser>
          <c:idx val="2"/>
          <c:order val="2"/>
          <c:tx>
            <c:strRef>
              <c:f>Úrvinnsla!$E$31</c:f>
              <c:strCache>
                <c:ptCount val="1"/>
                <c:pt idx="0">
                  <c:v>Mývatn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Úrvinnsla!$B$32:$B$42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Úrvinnsla!$E$32:$E$42</c:f>
              <c:numCache>
                <c:formatCode>0.00%</c:formatCode>
                <c:ptCount val="11"/>
                <c:pt idx="0">
                  <c:v>1.8698239089174346E-3</c:v>
                </c:pt>
                <c:pt idx="1">
                  <c:v>1.8163551806042542E-3</c:v>
                </c:pt>
                <c:pt idx="2">
                  <c:v>1.4664527370909029E-3</c:v>
                </c:pt>
                <c:pt idx="3">
                  <c:v>1.0624004924329859E-3</c:v>
                </c:pt>
                <c:pt idx="4">
                  <c:v>7.2478206005584581E-4</c:v>
                </c:pt>
                <c:pt idx="5">
                  <c:v>5.8867972886025735E-4</c:v>
                </c:pt>
                <c:pt idx="6">
                  <c:v>1.8E-3</c:v>
                </c:pt>
                <c:pt idx="7">
                  <c:v>1.1000000000000001E-3</c:v>
                </c:pt>
                <c:pt idx="8">
                  <c:v>3.4E-5</c:v>
                </c:pt>
                <c:pt idx="9">
                  <c:v>0</c:v>
                </c:pt>
                <c:pt idx="1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12-4E3B-8F73-AEE9CE82C558}"/>
            </c:ext>
          </c:extLst>
        </c:ser>
        <c:ser>
          <c:idx val="3"/>
          <c:order val="3"/>
          <c:tx>
            <c:strRef>
              <c:f>Úrvinnsla!$F$31</c:f>
              <c:strCache>
                <c:ptCount val="1"/>
                <c:pt idx="0">
                  <c:v>Þórshöfn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Úrvinnsla!$B$32:$B$42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Úrvinnsla!$F$32:$F$42</c:f>
              <c:numCache>
                <c:formatCode>0.00%</c:formatCode>
                <c:ptCount val="11"/>
                <c:pt idx="0">
                  <c:v>2.3999999999999998E-3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6.0000000000000001E-3</c:v>
                </c:pt>
                <c:pt idx="4">
                  <c:v>2.3999999999999998E-3</c:v>
                </c:pt>
                <c:pt idx="5">
                  <c:v>2.0999999999999999E-3</c:v>
                </c:pt>
                <c:pt idx="6">
                  <c:v>1.4E-3</c:v>
                </c:pt>
                <c:pt idx="7">
                  <c:v>1.1999999999999999E-3</c:v>
                </c:pt>
                <c:pt idx="8">
                  <c:v>1.2999999999999999E-3</c:v>
                </c:pt>
                <c:pt idx="9">
                  <c:v>1.5E-3</c:v>
                </c:pt>
                <c:pt idx="10">
                  <c:v>1.6999999999999999E-3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12-4E3B-8F73-AEE9CE82C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386984"/>
        <c:axId val="742387312"/>
      </c:barChart>
      <c:catAx>
        <c:axId val="74238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2387312"/>
        <c:crosses val="autoZero"/>
        <c:auto val="1"/>
        <c:lblAlgn val="ctr"/>
        <c:lblOffset val="100"/>
        <c:noMultiLvlLbl val="0"/>
      </c:catAx>
      <c:valAx>
        <c:axId val="74238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4238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506550</xdr:colOff>
      <xdr:row>1</xdr:row>
      <xdr:rowOff>194779</xdr:rowOff>
    </xdr:from>
    <xdr:to>
      <xdr:col>21</xdr:col>
      <xdr:colOff>271325</xdr:colOff>
      <xdr:row>18</xdr:row>
      <xdr:rowOff>145083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567635</xdr:colOff>
      <xdr:row>23</xdr:row>
      <xdr:rowOff>81169</xdr:rowOff>
    </xdr:from>
    <xdr:to>
      <xdr:col>21</xdr:col>
      <xdr:colOff>501374</xdr:colOff>
      <xdr:row>39</xdr:row>
      <xdr:rowOff>1657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C4819B-31EF-4E60-97AF-2C2AEAB566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7</xdr:col>
      <xdr:colOff>633288</xdr:colOff>
      <xdr:row>20</xdr:row>
      <xdr:rowOff>129790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A278D8-D7D3-4E83-B878-1B8AEC72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savia.is/fyrirtaekid/um-isavia/utgefid-efni/flugtolur/arleg-utgaf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avia.is/fyrirtaekid/um-isavia/utgefid-efni/flugtolur/arleg-utgaf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isavia.is/fyrirtaekid/um-isavia/utgefid-efni/flugtolur/arleg-utga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N24"/>
  <sheetViews>
    <sheetView workbookViewId="0">
      <selection activeCell="B3" sqref="B3:C4"/>
    </sheetView>
  </sheetViews>
  <sheetFormatPr defaultRowHeight="13.8" x14ac:dyDescent="0.25"/>
  <cols>
    <col min="2" max="2" width="15.69921875" customWidth="1"/>
  </cols>
  <sheetData>
    <row r="1" spans="1:14" s="4" customFormat="1" ht="18" x14ac:dyDescent="0.35">
      <c r="A1" s="3" t="s">
        <v>3</v>
      </c>
    </row>
    <row r="2" spans="1:14" ht="18" x14ac:dyDescent="0.35">
      <c r="A2" s="2" t="s">
        <v>2</v>
      </c>
    </row>
    <row r="3" spans="1:14" ht="14.4" x14ac:dyDescent="0.3">
      <c r="A3" s="1" t="s">
        <v>0</v>
      </c>
      <c r="B3" t="s">
        <v>4</v>
      </c>
      <c r="C3" s="8" t="s">
        <v>20</v>
      </c>
    </row>
    <row r="4" spans="1:14" ht="14.4" x14ac:dyDescent="0.3">
      <c r="A4" s="1" t="s">
        <v>1</v>
      </c>
      <c r="B4" s="5">
        <v>44711</v>
      </c>
      <c r="C4" t="s">
        <v>22</v>
      </c>
    </row>
    <row r="5" spans="1:14" ht="14.4" x14ac:dyDescent="0.3">
      <c r="A5" s="1"/>
      <c r="B5" s="5"/>
    </row>
    <row r="7" spans="1:14" ht="21" x14ac:dyDescent="0.4">
      <c r="B7" s="24" t="s">
        <v>14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4.4" thickBot="1" x14ac:dyDescent="0.3">
      <c r="B8" s="16" t="s">
        <v>15</v>
      </c>
      <c r="C8" s="16">
        <v>2010</v>
      </c>
      <c r="D8" s="16">
        <v>2011</v>
      </c>
      <c r="E8" s="16">
        <v>2012</v>
      </c>
      <c r="F8" s="16">
        <v>2013</v>
      </c>
      <c r="G8" s="16">
        <v>2014</v>
      </c>
      <c r="H8" s="16">
        <v>2015</v>
      </c>
      <c r="I8" s="16">
        <v>2016</v>
      </c>
      <c r="J8" s="16">
        <v>2017</v>
      </c>
      <c r="K8" s="16">
        <v>2018</v>
      </c>
      <c r="L8" s="16">
        <v>2019</v>
      </c>
      <c r="M8" s="16">
        <v>2020</v>
      </c>
      <c r="N8" s="16">
        <v>2021</v>
      </c>
    </row>
    <row r="9" spans="1:14" x14ac:dyDescent="0.25">
      <c r="A9" s="7"/>
      <c r="B9" s="17" t="s">
        <v>7</v>
      </c>
      <c r="C9" s="18">
        <v>203337</v>
      </c>
      <c r="D9" s="18">
        <v>211996</v>
      </c>
      <c r="E9" s="18">
        <v>206536</v>
      </c>
      <c r="F9" s="18">
        <v>183245</v>
      </c>
      <c r="G9" s="18">
        <v>176537</v>
      </c>
      <c r="H9" s="18">
        <v>176576</v>
      </c>
      <c r="I9" s="18">
        <v>188810</v>
      </c>
      <c r="J9" s="18">
        <v>205777</v>
      </c>
      <c r="K9" s="18">
        <v>202252</v>
      </c>
      <c r="L9" s="18">
        <v>184262</v>
      </c>
      <c r="M9" s="10">
        <v>80983</v>
      </c>
      <c r="N9" s="10">
        <v>136863</v>
      </c>
    </row>
    <row r="10" spans="1:14" x14ac:dyDescent="0.25">
      <c r="A10" s="7"/>
      <c r="B10" s="19" t="s">
        <v>6</v>
      </c>
      <c r="C10" s="20">
        <v>384</v>
      </c>
      <c r="D10" s="20">
        <v>42</v>
      </c>
      <c r="E10" s="20">
        <v>6579</v>
      </c>
      <c r="F10" s="20">
        <v>9893</v>
      </c>
      <c r="G10" s="20">
        <v>9646</v>
      </c>
      <c r="H10" s="20">
        <v>11484</v>
      </c>
      <c r="I10" s="20">
        <v>20394</v>
      </c>
      <c r="J10" s="20">
        <v>17975</v>
      </c>
      <c r="K10" s="20">
        <v>14310</v>
      </c>
      <c r="L10" s="20">
        <v>11633</v>
      </c>
      <c r="M10" s="20">
        <v>5736</v>
      </c>
      <c r="N10" s="20">
        <v>6871</v>
      </c>
    </row>
    <row r="11" spans="1:14" x14ac:dyDescent="0.25">
      <c r="A11" s="7"/>
      <c r="B11" s="19" t="s">
        <v>16</v>
      </c>
      <c r="C11" s="20">
        <v>1442</v>
      </c>
      <c r="D11" s="20">
        <v>1912</v>
      </c>
      <c r="E11" s="20">
        <v>2272</v>
      </c>
      <c r="F11" s="20">
        <v>2072</v>
      </c>
      <c r="G11" s="20">
        <v>4064</v>
      </c>
      <c r="H11" s="20">
        <v>1670</v>
      </c>
      <c r="I11" s="20">
        <v>1540</v>
      </c>
      <c r="J11" s="20">
        <v>1370</v>
      </c>
      <c r="K11" s="20">
        <v>794</v>
      </c>
      <c r="L11" s="20">
        <v>22</v>
      </c>
      <c r="M11" s="20"/>
      <c r="N11" s="20"/>
    </row>
    <row r="12" spans="1:14" ht="14.4" thickBot="1" x14ac:dyDescent="0.3">
      <c r="A12" s="7"/>
      <c r="B12" s="21" t="s">
        <v>8</v>
      </c>
      <c r="C12" s="22">
        <v>1656</v>
      </c>
      <c r="D12" s="22">
        <v>1461</v>
      </c>
      <c r="E12" s="22">
        <v>1365</v>
      </c>
      <c r="F12" s="22">
        <v>1020</v>
      </c>
      <c r="G12" s="22">
        <v>718</v>
      </c>
      <c r="H12" s="22">
        <v>502</v>
      </c>
      <c r="I12" s="22">
        <v>441</v>
      </c>
      <c r="J12" s="22">
        <v>1079</v>
      </c>
      <c r="K12" s="22">
        <v>870</v>
      </c>
      <c r="L12" s="22">
        <v>835</v>
      </c>
      <c r="M12" s="22">
        <v>467</v>
      </c>
      <c r="N12" s="22">
        <v>964</v>
      </c>
    </row>
    <row r="13" spans="1:14" x14ac:dyDescent="0.25">
      <c r="A13" s="7"/>
      <c r="G13" s="7"/>
      <c r="M13" s="15"/>
      <c r="N13" s="15"/>
    </row>
    <row r="14" spans="1:14" x14ac:dyDescent="0.25">
      <c r="A14" s="7"/>
      <c r="G14" s="7"/>
    </row>
    <row r="15" spans="1:14" x14ac:dyDescent="0.25">
      <c r="A15" s="7"/>
      <c r="G15" s="7"/>
      <c r="M15" s="10"/>
      <c r="N15" s="10"/>
    </row>
    <row r="16" spans="1:14" x14ac:dyDescent="0.25">
      <c r="A16" s="7"/>
      <c r="G16" s="7"/>
    </row>
    <row r="17" spans="1:14" x14ac:dyDescent="0.25">
      <c r="A17" s="7"/>
      <c r="G17" s="7"/>
      <c r="M17" s="7"/>
      <c r="N17" s="7"/>
    </row>
    <row r="18" spans="1:14" x14ac:dyDescent="0.25">
      <c r="A18" s="7"/>
      <c r="G18" s="7"/>
      <c r="M18" s="15"/>
      <c r="N18" s="15"/>
    </row>
    <row r="19" spans="1:14" x14ac:dyDescent="0.25">
      <c r="A19" s="7"/>
      <c r="G19" s="7"/>
    </row>
    <row r="20" spans="1:14" x14ac:dyDescent="0.25">
      <c r="A20" s="7"/>
      <c r="G20" s="7"/>
    </row>
    <row r="21" spans="1:14" x14ac:dyDescent="0.25">
      <c r="A21" s="7"/>
      <c r="G21" s="7"/>
    </row>
    <row r="22" spans="1:14" x14ac:dyDescent="0.25">
      <c r="A22" s="7"/>
      <c r="G22" s="7"/>
    </row>
    <row r="23" spans="1:14" x14ac:dyDescent="0.25">
      <c r="A23" s="7"/>
      <c r="G23" s="7"/>
    </row>
    <row r="24" spans="1:14" x14ac:dyDescent="0.25">
      <c r="A24" s="7"/>
      <c r="B24" s="7"/>
      <c r="G24" s="7"/>
      <c r="H24" s="7"/>
    </row>
  </sheetData>
  <mergeCells count="1">
    <mergeCell ref="B7:N7"/>
  </mergeCells>
  <hyperlinks>
    <hyperlink ref="C3" r:id="rId1" xr:uid="{8BADA809-69FD-4069-A819-B9B3299C49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42"/>
  <sheetViews>
    <sheetView tabSelected="1" topLeftCell="A10" zoomScale="115" zoomScaleNormal="115" workbookViewId="0">
      <selection activeCell="G42" sqref="G42"/>
    </sheetView>
  </sheetViews>
  <sheetFormatPr defaultRowHeight="13.8" x14ac:dyDescent="0.25"/>
  <sheetData>
    <row r="1" spans="1:17" s="4" customFormat="1" ht="18" x14ac:dyDescent="0.35">
      <c r="A1" s="3" t="s">
        <v>3</v>
      </c>
    </row>
    <row r="2" spans="1:17" ht="18" x14ac:dyDescent="0.35">
      <c r="A2" s="2" t="s">
        <v>2</v>
      </c>
      <c r="B2" s="15"/>
      <c r="C2" s="15"/>
    </row>
    <row r="3" spans="1:17" ht="14.4" x14ac:dyDescent="0.3">
      <c r="A3" s="1" t="s">
        <v>0</v>
      </c>
      <c r="B3" s="15" t="s">
        <v>4</v>
      </c>
      <c r="C3" s="8" t="s">
        <v>20</v>
      </c>
    </row>
    <row r="4" spans="1:17" ht="14.4" x14ac:dyDescent="0.3">
      <c r="A4" s="1" t="s">
        <v>1</v>
      </c>
      <c r="B4" s="5">
        <v>44711</v>
      </c>
      <c r="C4" s="15" t="s">
        <v>22</v>
      </c>
    </row>
    <row r="5" spans="1:17" ht="14.4" x14ac:dyDescent="0.3">
      <c r="A5" s="1"/>
      <c r="B5" s="5"/>
    </row>
    <row r="6" spans="1:17" x14ac:dyDescent="0.25">
      <c r="A6" s="6"/>
      <c r="B6" s="9" t="s">
        <v>5</v>
      </c>
      <c r="C6">
        <v>2011</v>
      </c>
      <c r="D6">
        <v>2012</v>
      </c>
      <c r="E6">
        <v>2013</v>
      </c>
      <c r="F6">
        <v>2014</v>
      </c>
      <c r="G6">
        <v>2015</v>
      </c>
      <c r="H6">
        <v>2016</v>
      </c>
      <c r="I6">
        <v>2017</v>
      </c>
      <c r="J6">
        <v>2018</v>
      </c>
      <c r="K6">
        <v>2019</v>
      </c>
      <c r="L6" s="15">
        <v>2020</v>
      </c>
      <c r="M6" s="15">
        <v>2021</v>
      </c>
    </row>
    <row r="7" spans="1:17" x14ac:dyDescent="0.25">
      <c r="A7" s="7"/>
      <c r="B7" t="s">
        <v>6</v>
      </c>
      <c r="C7">
        <v>42</v>
      </c>
      <c r="D7" s="10">
        <v>6579</v>
      </c>
      <c r="E7" s="10">
        <v>9893</v>
      </c>
      <c r="F7" s="10">
        <v>9646</v>
      </c>
      <c r="G7" s="10">
        <v>11467</v>
      </c>
      <c r="H7" s="10">
        <v>20394</v>
      </c>
      <c r="I7" s="10">
        <v>17975</v>
      </c>
      <c r="J7" s="10">
        <v>14310</v>
      </c>
      <c r="K7" s="10">
        <v>11633</v>
      </c>
      <c r="L7" s="10">
        <v>5736</v>
      </c>
      <c r="M7" s="10">
        <v>6871</v>
      </c>
    </row>
    <row r="8" spans="1:17" x14ac:dyDescent="0.25">
      <c r="A8" s="7"/>
      <c r="B8" t="s">
        <v>7</v>
      </c>
      <c r="C8" s="10">
        <v>205822</v>
      </c>
      <c r="D8" s="10">
        <v>199150</v>
      </c>
      <c r="E8" s="10">
        <v>178231</v>
      </c>
      <c r="F8" s="10">
        <v>172106</v>
      </c>
      <c r="G8" s="10">
        <v>170897</v>
      </c>
      <c r="H8" s="10">
        <v>183301</v>
      </c>
      <c r="I8" s="10">
        <v>198946</v>
      </c>
      <c r="J8" s="10">
        <v>202252</v>
      </c>
      <c r="K8" s="10">
        <v>184262</v>
      </c>
      <c r="L8" s="10">
        <v>80983</v>
      </c>
      <c r="M8" s="10">
        <v>136863</v>
      </c>
    </row>
    <row r="9" spans="1:17" x14ac:dyDescent="0.25">
      <c r="A9" s="7"/>
      <c r="B9" t="s">
        <v>8</v>
      </c>
      <c r="C9" s="7">
        <v>1461</v>
      </c>
      <c r="D9" s="7">
        <v>1365</v>
      </c>
      <c r="E9" s="7">
        <v>1020</v>
      </c>
      <c r="F9" s="7">
        <v>718</v>
      </c>
      <c r="G9" s="7">
        <v>502</v>
      </c>
      <c r="H9" s="7">
        <v>441</v>
      </c>
      <c r="I9" s="7">
        <v>1079</v>
      </c>
      <c r="J9" s="7">
        <v>870</v>
      </c>
      <c r="K9" s="7">
        <v>835</v>
      </c>
      <c r="L9" s="7">
        <v>467</v>
      </c>
      <c r="M9" s="7">
        <v>964</v>
      </c>
    </row>
    <row r="10" spans="1:17" x14ac:dyDescent="0.25">
      <c r="A10" s="7"/>
      <c r="B10" t="s">
        <v>9</v>
      </c>
      <c r="C10" s="7">
        <v>1912</v>
      </c>
      <c r="D10" s="7">
        <v>2272</v>
      </c>
      <c r="E10" s="7">
        <v>2072</v>
      </c>
      <c r="F10" s="7">
        <v>4064</v>
      </c>
      <c r="G10" s="7">
        <v>1670</v>
      </c>
      <c r="H10" s="7">
        <v>1540</v>
      </c>
      <c r="I10" s="7">
        <v>1370</v>
      </c>
      <c r="J10" s="7">
        <v>794</v>
      </c>
      <c r="K10" s="7">
        <v>22</v>
      </c>
    </row>
    <row r="11" spans="1:17" x14ac:dyDescent="0.25">
      <c r="A11" s="7"/>
      <c r="C11" s="7">
        <f>SUM(C7:C10)</f>
        <v>209237</v>
      </c>
      <c r="D11" s="7">
        <f t="shared" ref="D11:M11" si="0">SUM(D7:D10)</f>
        <v>209366</v>
      </c>
      <c r="E11" s="7">
        <f t="shared" si="0"/>
        <v>191216</v>
      </c>
      <c r="F11" s="7">
        <f t="shared" si="0"/>
        <v>186534</v>
      </c>
      <c r="G11" s="7">
        <f t="shared" si="0"/>
        <v>184536</v>
      </c>
      <c r="H11" s="7">
        <f t="shared" si="0"/>
        <v>205676</v>
      </c>
      <c r="I11" s="7">
        <f t="shared" si="0"/>
        <v>219370</v>
      </c>
      <c r="J11" s="7">
        <f t="shared" si="0"/>
        <v>218226</v>
      </c>
      <c r="K11" s="7">
        <f t="shared" si="0"/>
        <v>196752</v>
      </c>
      <c r="L11" s="7">
        <f t="shared" si="0"/>
        <v>87186</v>
      </c>
      <c r="M11" s="7">
        <f t="shared" si="0"/>
        <v>144698</v>
      </c>
      <c r="N11" s="7"/>
      <c r="O11" s="7"/>
      <c r="P11" s="7"/>
      <c r="Q11" s="7"/>
    </row>
    <row r="12" spans="1:17" x14ac:dyDescent="0.25">
      <c r="A12" s="7"/>
      <c r="B12" t="s">
        <v>10</v>
      </c>
      <c r="C12" s="10">
        <v>781357</v>
      </c>
      <c r="D12" s="10">
        <v>751505</v>
      </c>
      <c r="E12" s="12">
        <v>695556</v>
      </c>
      <c r="F12" s="12">
        <v>675828</v>
      </c>
      <c r="G12" s="12">
        <v>692622</v>
      </c>
      <c r="H12" s="12">
        <v>749134</v>
      </c>
      <c r="I12" s="12">
        <v>771892</v>
      </c>
      <c r="J12" s="12">
        <v>737319</v>
      </c>
      <c r="K12" s="12">
        <v>653130</v>
      </c>
      <c r="L12" s="12">
        <v>320699</v>
      </c>
      <c r="M12" s="12">
        <v>556835</v>
      </c>
    </row>
    <row r="13" spans="1:17" s="15" customFormat="1" x14ac:dyDescent="0.25">
      <c r="A13" s="7"/>
      <c r="C13" s="10"/>
      <c r="D13" s="10"/>
      <c r="E13" s="12"/>
      <c r="F13" s="12"/>
      <c r="G13" s="12"/>
      <c r="H13" s="12"/>
      <c r="I13" s="12"/>
    </row>
    <row r="14" spans="1:17" x14ac:dyDescent="0.25">
      <c r="B14" t="s">
        <v>12</v>
      </c>
      <c r="C14" s="11">
        <f>(C7/C12)</f>
        <v>5.3752638038694222E-5</v>
      </c>
      <c r="D14" s="11">
        <f t="shared" ref="D14:J14" si="1">(D7/D12)</f>
        <v>8.7544327715717123E-3</v>
      </c>
      <c r="E14" s="11">
        <f t="shared" si="1"/>
        <v>1.4223153851019903E-2</v>
      </c>
      <c r="F14" s="11">
        <f t="shared" si="1"/>
        <v>1.4272862325917245E-2</v>
      </c>
      <c r="G14" s="11">
        <f t="shared" si="1"/>
        <v>1.6555928053108335E-2</v>
      </c>
      <c r="H14" s="11">
        <f t="shared" si="1"/>
        <v>2.7223433991782512E-2</v>
      </c>
      <c r="I14" s="11">
        <f t="shared" si="1"/>
        <v>2.3286936514434663E-2</v>
      </c>
      <c r="J14" s="11">
        <f t="shared" si="1"/>
        <v>1.9408153051799833E-2</v>
      </c>
      <c r="K14" s="11">
        <f>(K7/K12)</f>
        <v>1.781115551268507E-2</v>
      </c>
      <c r="L14" s="11">
        <f t="shared" ref="L14:M14" si="2">(L7/L12)</f>
        <v>1.7885930420737203E-2</v>
      </c>
      <c r="M14" s="11">
        <f t="shared" si="2"/>
        <v>1.233938240232744E-2</v>
      </c>
    </row>
    <row r="15" spans="1:17" x14ac:dyDescent="0.25">
      <c r="B15" t="s">
        <v>11</v>
      </c>
      <c r="C15" s="11">
        <f>C8/C12</f>
        <v>0.26341608253333626</v>
      </c>
      <c r="D15" s="11">
        <f t="shared" ref="D15:I15" si="3">D8/D12</f>
        <v>0.26500156352918475</v>
      </c>
      <c r="E15" s="11">
        <f t="shared" si="3"/>
        <v>0.25624248802396932</v>
      </c>
      <c r="F15" s="11">
        <f t="shared" si="3"/>
        <v>0.25465946956918034</v>
      </c>
      <c r="G15" s="11">
        <f t="shared" si="3"/>
        <v>0.24673920262423082</v>
      </c>
      <c r="H15" s="11">
        <f t="shared" si="3"/>
        <v>0.24468386163223135</v>
      </c>
      <c r="I15" s="11">
        <f t="shared" si="3"/>
        <v>0.25773812916832922</v>
      </c>
      <c r="J15" s="11">
        <f>(J8/J12)</f>
        <v>0.27430732152568971</v>
      </c>
      <c r="K15" s="11">
        <f>(K8/K12)</f>
        <v>0.28212147658199743</v>
      </c>
      <c r="L15" s="11">
        <f t="shared" ref="L15:M15" si="4">(L8/L12)</f>
        <v>0.25252027602206428</v>
      </c>
      <c r="M15" s="11">
        <f t="shared" si="4"/>
        <v>0.24578735172896818</v>
      </c>
    </row>
    <row r="16" spans="1:17" x14ac:dyDescent="0.25">
      <c r="B16" t="s">
        <v>17</v>
      </c>
      <c r="C16" s="11">
        <f>C9/C12</f>
        <v>1.8698239089174346E-3</v>
      </c>
      <c r="D16" s="11">
        <f t="shared" ref="D16:I16" si="5">D9/D12</f>
        <v>1.8163551806042542E-3</v>
      </c>
      <c r="E16" s="11">
        <f t="shared" si="5"/>
        <v>1.4664527370909029E-3</v>
      </c>
      <c r="F16" s="11">
        <f t="shared" si="5"/>
        <v>1.0624004924329859E-3</v>
      </c>
      <c r="G16" s="11">
        <f t="shared" si="5"/>
        <v>7.2478206005584581E-4</v>
      </c>
      <c r="H16" s="11">
        <f t="shared" si="5"/>
        <v>5.8867972886025735E-4</v>
      </c>
      <c r="I16" s="11">
        <f t="shared" si="5"/>
        <v>1.3978639498789986E-3</v>
      </c>
      <c r="J16" s="11">
        <f>(J9/J12)</f>
        <v>1.1799506048264048E-3</v>
      </c>
      <c r="K16" s="11">
        <f>(K9/K12)</f>
        <v>1.2784591122747386E-3</v>
      </c>
      <c r="L16" s="11">
        <f t="shared" ref="L16:M16" si="6">(L9/L12)</f>
        <v>1.4561941259561145E-3</v>
      </c>
      <c r="M16" s="11">
        <f t="shared" si="6"/>
        <v>1.7312130164231774E-3</v>
      </c>
    </row>
    <row r="17" spans="2:17" x14ac:dyDescent="0.25">
      <c r="B17" t="s">
        <v>18</v>
      </c>
      <c r="C17" s="11">
        <f>C10/C12</f>
        <v>2.4470248554757938E-3</v>
      </c>
      <c r="D17" s="11">
        <f t="shared" ref="D17:I17" si="7">D10/D12</f>
        <v>3.0232666449325021E-3</v>
      </c>
      <c r="E17" s="11">
        <f t="shared" si="7"/>
        <v>2.978911834561128E-3</v>
      </c>
      <c r="F17" s="11">
        <f t="shared" si="7"/>
        <v>6.0133643471415804E-3</v>
      </c>
      <c r="G17" s="11">
        <f t="shared" si="7"/>
        <v>2.4111275703053037E-3</v>
      </c>
      <c r="H17" s="11">
        <f t="shared" si="7"/>
        <v>2.0557069896707399E-3</v>
      </c>
      <c r="I17" s="11">
        <f t="shared" si="7"/>
        <v>1.7748596953978018E-3</v>
      </c>
      <c r="J17" s="11">
        <f>(J10/J12)</f>
        <v>1.0768744600369719E-3</v>
      </c>
      <c r="K17" s="11">
        <f>(K10/K12)</f>
        <v>3.3683952658735626E-5</v>
      </c>
      <c r="L17" s="11">
        <f t="shared" ref="L17:M17" si="8">(L10/L12)</f>
        <v>0</v>
      </c>
      <c r="M17" s="11">
        <f t="shared" si="8"/>
        <v>0</v>
      </c>
    </row>
    <row r="18" spans="2:17" x14ac:dyDescent="0.25">
      <c r="B18" t="s">
        <v>19</v>
      </c>
      <c r="C18" s="11">
        <f>C11/C12</f>
        <v>0.26778668393576815</v>
      </c>
      <c r="D18" s="11">
        <f t="shared" ref="D18:H18" si="9">D11/D12</f>
        <v>0.27859561812629324</v>
      </c>
      <c r="E18" s="11">
        <f t="shared" si="9"/>
        <v>0.27491100644664124</v>
      </c>
      <c r="F18" s="11">
        <f t="shared" si="9"/>
        <v>0.27600809673467214</v>
      </c>
      <c r="G18" s="11">
        <f t="shared" si="9"/>
        <v>0.26643104030770032</v>
      </c>
      <c r="H18" s="11">
        <f t="shared" si="9"/>
        <v>0.27455168234254484</v>
      </c>
      <c r="I18" s="11">
        <f>I11/I12</f>
        <v>0.28419778932804068</v>
      </c>
      <c r="J18" s="11">
        <f t="shared" ref="J18:M18" si="10">J11/J12</f>
        <v>0.29597229964235289</v>
      </c>
      <c r="K18" s="11">
        <f>K11/K12</f>
        <v>0.30124477515961601</v>
      </c>
      <c r="L18" s="11">
        <f t="shared" si="10"/>
        <v>0.2718624005687576</v>
      </c>
      <c r="M18" s="11">
        <f t="shared" si="10"/>
        <v>0.25985794714771882</v>
      </c>
    </row>
    <row r="19" spans="2:17" x14ac:dyDescent="0.25">
      <c r="P19" s="9"/>
      <c r="Q19" s="9"/>
    </row>
    <row r="21" spans="2:17" x14ac:dyDescent="0.25">
      <c r="B21" s="9" t="s">
        <v>5</v>
      </c>
    </row>
    <row r="22" spans="2:17" x14ac:dyDescent="0.25">
      <c r="C22" s="9">
        <v>2011</v>
      </c>
      <c r="D22" s="9">
        <v>2012</v>
      </c>
      <c r="E22" s="9">
        <v>2013</v>
      </c>
      <c r="F22" s="9">
        <v>2014</v>
      </c>
      <c r="G22" s="9">
        <v>2015</v>
      </c>
      <c r="H22" s="9">
        <v>2016</v>
      </c>
      <c r="I22" s="9">
        <v>2017</v>
      </c>
      <c r="J22" s="9">
        <v>2018</v>
      </c>
      <c r="K22" s="9">
        <v>2019</v>
      </c>
      <c r="L22" s="9">
        <v>2020</v>
      </c>
      <c r="M22" s="9">
        <v>2021</v>
      </c>
    </row>
    <row r="23" spans="2:17" x14ac:dyDescent="0.25">
      <c r="B23" t="s">
        <v>6</v>
      </c>
      <c r="C23" s="10">
        <f t="shared" ref="C23:K23" si="11">C7</f>
        <v>42</v>
      </c>
      <c r="D23" s="10">
        <f t="shared" si="11"/>
        <v>6579</v>
      </c>
      <c r="E23" s="10">
        <f t="shared" si="11"/>
        <v>9893</v>
      </c>
      <c r="F23" s="10">
        <f t="shared" si="11"/>
        <v>9646</v>
      </c>
      <c r="G23" s="10">
        <f t="shared" si="11"/>
        <v>11467</v>
      </c>
      <c r="H23" s="10">
        <f t="shared" si="11"/>
        <v>20394</v>
      </c>
      <c r="I23" s="10">
        <f t="shared" si="11"/>
        <v>17975</v>
      </c>
      <c r="J23" s="10">
        <f t="shared" si="11"/>
        <v>14310</v>
      </c>
      <c r="K23" s="10">
        <f t="shared" si="11"/>
        <v>11633</v>
      </c>
      <c r="L23" s="10">
        <f>L7</f>
        <v>5736</v>
      </c>
      <c r="M23" s="10">
        <f>M7</f>
        <v>6871</v>
      </c>
      <c r="P23" s="13"/>
      <c r="Q23" s="13"/>
    </row>
    <row r="24" spans="2:17" x14ac:dyDescent="0.25">
      <c r="B24" t="s">
        <v>7</v>
      </c>
      <c r="C24" s="10">
        <f>C8</f>
        <v>205822</v>
      </c>
      <c r="D24" s="10">
        <f t="shared" ref="D24:M24" si="12">D8</f>
        <v>199150</v>
      </c>
      <c r="E24" s="10">
        <f t="shared" si="12"/>
        <v>178231</v>
      </c>
      <c r="F24" s="10">
        <f t="shared" si="12"/>
        <v>172106</v>
      </c>
      <c r="G24" s="10">
        <f t="shared" si="12"/>
        <v>170897</v>
      </c>
      <c r="H24" s="10">
        <f t="shared" si="12"/>
        <v>183301</v>
      </c>
      <c r="I24" s="10">
        <f t="shared" si="12"/>
        <v>198946</v>
      </c>
      <c r="J24" s="10">
        <f t="shared" si="12"/>
        <v>202252</v>
      </c>
      <c r="K24" s="10">
        <f t="shared" si="12"/>
        <v>184262</v>
      </c>
      <c r="L24" s="10">
        <f t="shared" si="12"/>
        <v>80983</v>
      </c>
      <c r="M24" s="10">
        <f t="shared" si="12"/>
        <v>136863</v>
      </c>
    </row>
    <row r="25" spans="2:17" x14ac:dyDescent="0.25">
      <c r="B25" t="s">
        <v>8</v>
      </c>
      <c r="C25" s="7">
        <f>C9</f>
        <v>1461</v>
      </c>
      <c r="D25" s="7">
        <f t="shared" ref="D25:M25" si="13">D9</f>
        <v>1365</v>
      </c>
      <c r="E25" s="7">
        <f t="shared" si="13"/>
        <v>1020</v>
      </c>
      <c r="F25" s="7">
        <f t="shared" si="13"/>
        <v>718</v>
      </c>
      <c r="G25" s="7">
        <f t="shared" si="13"/>
        <v>502</v>
      </c>
      <c r="H25" s="7">
        <f t="shared" si="13"/>
        <v>441</v>
      </c>
      <c r="I25" s="7">
        <f t="shared" si="13"/>
        <v>1079</v>
      </c>
      <c r="J25" s="7">
        <f t="shared" si="13"/>
        <v>870</v>
      </c>
      <c r="K25" s="7">
        <f t="shared" si="13"/>
        <v>835</v>
      </c>
      <c r="L25" s="7">
        <f t="shared" si="13"/>
        <v>467</v>
      </c>
      <c r="M25" s="7">
        <f t="shared" si="13"/>
        <v>964</v>
      </c>
    </row>
    <row r="26" spans="2:17" x14ac:dyDescent="0.25">
      <c r="B26" t="s">
        <v>9</v>
      </c>
      <c r="C26" s="7">
        <f>C10</f>
        <v>1912</v>
      </c>
      <c r="D26" s="7">
        <f t="shared" ref="D26:M26" si="14">D10</f>
        <v>2272</v>
      </c>
      <c r="E26" s="7">
        <f t="shared" si="14"/>
        <v>2072</v>
      </c>
      <c r="F26" s="7">
        <f t="shared" si="14"/>
        <v>4064</v>
      </c>
      <c r="G26" s="7">
        <f t="shared" si="14"/>
        <v>1670</v>
      </c>
      <c r="H26" s="7">
        <f t="shared" si="14"/>
        <v>1540</v>
      </c>
      <c r="I26" s="7">
        <f t="shared" si="14"/>
        <v>1370</v>
      </c>
      <c r="J26" s="7">
        <f t="shared" si="14"/>
        <v>794</v>
      </c>
      <c r="K26" s="7">
        <f t="shared" si="14"/>
        <v>22</v>
      </c>
      <c r="L26" s="7" t="s">
        <v>21</v>
      </c>
      <c r="M26" s="7" t="s">
        <v>21</v>
      </c>
    </row>
    <row r="30" spans="2:17" x14ac:dyDescent="0.25">
      <c r="B30" s="9" t="s">
        <v>13</v>
      </c>
      <c r="P30" s="9"/>
    </row>
    <row r="31" spans="2:17" x14ac:dyDescent="0.25">
      <c r="C31" t="s">
        <v>6</v>
      </c>
      <c r="D31" t="s">
        <v>7</v>
      </c>
      <c r="E31" t="s">
        <v>16</v>
      </c>
      <c r="F31" t="s">
        <v>8</v>
      </c>
      <c r="P31" s="9"/>
    </row>
    <row r="32" spans="2:17" x14ac:dyDescent="0.25">
      <c r="B32" s="9">
        <v>2011</v>
      </c>
      <c r="C32" s="13">
        <f>C14</f>
        <v>5.3752638038694222E-5</v>
      </c>
      <c r="D32" s="13">
        <f>C15</f>
        <v>0.26341608253333626</v>
      </c>
      <c r="E32" s="13">
        <f>C16</f>
        <v>1.8698239089174346E-3</v>
      </c>
      <c r="F32" s="13">
        <v>2.3999999999999998E-3</v>
      </c>
    </row>
    <row r="33" spans="2:13" x14ac:dyDescent="0.25">
      <c r="B33" s="9">
        <v>2012</v>
      </c>
      <c r="C33" s="13">
        <f>D14</f>
        <v>8.7544327715717123E-3</v>
      </c>
      <c r="D33" s="13">
        <f>D15</f>
        <v>0.26500156352918475</v>
      </c>
      <c r="E33" s="13">
        <f>D16</f>
        <v>1.8163551806042542E-3</v>
      </c>
      <c r="F33" s="13">
        <v>3.0000000000000001E-3</v>
      </c>
    </row>
    <row r="34" spans="2:13" x14ac:dyDescent="0.25">
      <c r="B34" s="9">
        <v>2013</v>
      </c>
      <c r="C34" s="13">
        <f>E14</f>
        <v>1.4223153851019903E-2</v>
      </c>
      <c r="D34" s="13">
        <f>E15</f>
        <v>0.25624248802396932</v>
      </c>
      <c r="E34" s="13">
        <f>E16</f>
        <v>1.4664527370909029E-3</v>
      </c>
      <c r="F34" s="13">
        <v>3.0000000000000001E-3</v>
      </c>
      <c r="L34" s="9"/>
      <c r="M34" s="9"/>
    </row>
    <row r="35" spans="2:13" x14ac:dyDescent="0.25">
      <c r="B35" s="9">
        <v>2014</v>
      </c>
      <c r="C35" s="13">
        <f>F14</f>
        <v>1.4272862325917245E-2</v>
      </c>
      <c r="D35" s="13">
        <f>F15</f>
        <v>0.25465946956918034</v>
      </c>
      <c r="E35" s="13">
        <f>F16</f>
        <v>1.0624004924329859E-3</v>
      </c>
      <c r="F35" s="13">
        <v>6.0000000000000001E-3</v>
      </c>
      <c r="L35" s="15"/>
      <c r="M35" s="10"/>
    </row>
    <row r="36" spans="2:13" x14ac:dyDescent="0.25">
      <c r="B36" s="9">
        <v>2015</v>
      </c>
      <c r="C36" s="13">
        <f>G14</f>
        <v>1.6555928053108335E-2</v>
      </c>
      <c r="D36" s="13">
        <f>G15</f>
        <v>0.24673920262423082</v>
      </c>
      <c r="E36" s="13">
        <f>G16</f>
        <v>7.2478206005584581E-4</v>
      </c>
      <c r="F36" s="13">
        <v>2.3999999999999998E-3</v>
      </c>
      <c r="L36" s="15"/>
      <c r="M36" s="10"/>
    </row>
    <row r="37" spans="2:13" x14ac:dyDescent="0.25">
      <c r="B37" s="9">
        <v>2016</v>
      </c>
      <c r="C37" s="13">
        <f>H14</f>
        <v>2.7223433991782512E-2</v>
      </c>
      <c r="D37" s="13">
        <f>H15</f>
        <v>0.24468386163223135</v>
      </c>
      <c r="E37" s="13">
        <f>H16</f>
        <v>5.8867972886025735E-4</v>
      </c>
      <c r="F37" s="14">
        <v>2.0999999999999999E-3</v>
      </c>
      <c r="L37" s="15"/>
      <c r="M37" s="7"/>
    </row>
    <row r="38" spans="2:13" x14ac:dyDescent="0.25">
      <c r="B38" s="9">
        <v>2017</v>
      </c>
      <c r="C38" s="14">
        <v>2.3300000000000001E-2</v>
      </c>
      <c r="D38" s="14">
        <v>0.25769999999999998</v>
      </c>
      <c r="E38" s="23">
        <v>1.8E-3</v>
      </c>
      <c r="F38" s="23">
        <v>1.4E-3</v>
      </c>
      <c r="L38" s="15"/>
    </row>
    <row r="39" spans="2:13" x14ac:dyDescent="0.25">
      <c r="B39" s="9">
        <v>2018</v>
      </c>
      <c r="C39" s="13">
        <v>1.9400000000000001E-2</v>
      </c>
      <c r="D39" s="13">
        <v>0.27429999999999999</v>
      </c>
      <c r="E39" s="13">
        <v>1.1000000000000001E-3</v>
      </c>
      <c r="F39" s="13">
        <v>1.1999999999999999E-3</v>
      </c>
    </row>
    <row r="40" spans="2:13" x14ac:dyDescent="0.25">
      <c r="B40" s="9">
        <v>2019</v>
      </c>
      <c r="C40" s="13">
        <v>1.78E-2</v>
      </c>
      <c r="D40" s="13">
        <v>0.28210000000000002</v>
      </c>
      <c r="E40" s="13">
        <v>3.4E-5</v>
      </c>
      <c r="F40" s="13">
        <v>1.2999999999999999E-3</v>
      </c>
    </row>
    <row r="41" spans="2:13" x14ac:dyDescent="0.25">
      <c r="B41" s="9">
        <v>2020</v>
      </c>
      <c r="C41" s="13">
        <v>1.7899999999999999E-2</v>
      </c>
      <c r="D41" s="13">
        <v>0.2525</v>
      </c>
      <c r="E41" s="13" t="s">
        <v>21</v>
      </c>
      <c r="F41" s="13">
        <v>1.5E-3</v>
      </c>
    </row>
    <row r="42" spans="2:13" x14ac:dyDescent="0.25">
      <c r="B42" s="9">
        <v>2021</v>
      </c>
      <c r="C42" s="13">
        <v>1.23E-2</v>
      </c>
      <c r="D42" s="13">
        <v>0.24579999999999999</v>
      </c>
      <c r="E42" t="s">
        <v>21</v>
      </c>
      <c r="F42" s="13">
        <v>1.6999999999999999E-3</v>
      </c>
      <c r="G42" s="13"/>
    </row>
  </sheetData>
  <hyperlinks>
    <hyperlink ref="C3" r:id="rId1" xr:uid="{64252824-11D0-4673-B9D0-428F8D003E3C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C4"/>
  <sheetViews>
    <sheetView workbookViewId="0">
      <selection activeCell="M18" sqref="M18"/>
    </sheetView>
  </sheetViews>
  <sheetFormatPr defaultRowHeight="13.8" x14ac:dyDescent="0.25"/>
  <sheetData>
    <row r="1" spans="1:3" s="4" customFormat="1" ht="18" x14ac:dyDescent="0.35">
      <c r="A1" s="3" t="s">
        <v>3</v>
      </c>
    </row>
    <row r="2" spans="1:3" ht="18" x14ac:dyDescent="0.35">
      <c r="A2" s="2" t="s">
        <v>2</v>
      </c>
      <c r="B2" s="15"/>
      <c r="C2" s="15"/>
    </row>
    <row r="3" spans="1:3" ht="14.4" x14ac:dyDescent="0.3">
      <c r="A3" s="1" t="s">
        <v>0</v>
      </c>
      <c r="B3" s="15" t="s">
        <v>4</v>
      </c>
      <c r="C3" s="8" t="s">
        <v>20</v>
      </c>
    </row>
    <row r="4" spans="1:3" ht="14.4" x14ac:dyDescent="0.3">
      <c r="A4" s="1" t="s">
        <v>1</v>
      </c>
      <c r="B4" s="5">
        <v>44711</v>
      </c>
      <c r="C4" s="15" t="s">
        <v>22</v>
      </c>
    </row>
  </sheetData>
  <hyperlinks>
    <hyperlink ref="C3" r:id="rId1" xr:uid="{BEE1243B-55BA-4AB9-9B18-FFB0599BCC9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2022-05-30T11:32:17Z</dcterms:modified>
</cp:coreProperties>
</file>